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filterPrivacy="1" autoCompressPictures="0" defaultThemeVersion="124226"/>
  <xr:revisionPtr revIDLastSave="0" documentId="13_ncr:1_{D33F894C-82F0-0045-87EB-DFF09FFB268B}" xr6:coauthVersionLast="47" xr6:coauthVersionMax="47" xr10:uidLastSave="{00000000-0000-0000-0000-000000000000}"/>
  <bookViews>
    <workbookView xWindow="1720" yWindow="5340" windowWidth="25600" windowHeight="16060" activeTab="3" xr2:uid="{00000000-000D-0000-FFFF-FFFF00000000}"/>
  </bookViews>
  <sheets>
    <sheet name="ReadMe" sheetId="29" r:id="rId1"/>
    <sheet name="F9.1" sheetId="26" r:id="rId2"/>
    <sheet name="F9.2" sheetId="25" r:id="rId3"/>
    <sheet name="F9.3" sheetId="27" r:id="rId4"/>
    <sheet name="DataF9.1" sheetId="24" r:id="rId5"/>
    <sheet name="DataF9.3" sheetId="28" r:id="rId6"/>
  </sheets>
  <externalReferences>
    <externalReference r:id="rId7"/>
    <externalReference r:id="rId8"/>
    <externalReference r:id="rId9"/>
    <externalReference r:id="rId10"/>
    <externalReference r:id="rId11"/>
    <externalReference r:id="rId12"/>
    <externalReference r:id="rId13"/>
  </externalReferences>
  <definedNames>
    <definedName name="_10000" localSheetId="4">[1]Регион!#REF!</definedName>
    <definedName name="_10000" localSheetId="5">[1]Регион!#REF!</definedName>
    <definedName name="_10000">[1]Регион!#REF!</definedName>
    <definedName name="_1080" localSheetId="4">[2]Регион!#REF!</definedName>
    <definedName name="_1080" localSheetId="5">[2]Регион!#REF!</definedName>
    <definedName name="_1080">[2]Регион!#REF!</definedName>
    <definedName name="_1090" localSheetId="4">[2]Регион!#REF!</definedName>
    <definedName name="_1090" localSheetId="5">[2]Регион!#REF!</definedName>
    <definedName name="_1090">[2]Регион!#REF!</definedName>
    <definedName name="_1100" localSheetId="4">[2]Регион!#REF!</definedName>
    <definedName name="_1100" localSheetId="5">[2]Регион!#REF!</definedName>
    <definedName name="_1100">[2]Регион!#REF!</definedName>
    <definedName name="_1110" localSheetId="4">[2]Регион!#REF!</definedName>
    <definedName name="_1110" localSheetId="5">[2]Регион!#REF!</definedName>
    <definedName name="_1110">[2]Регион!#REF!</definedName>
    <definedName name="_2" localSheetId="4">[1]Регион!#REF!</definedName>
    <definedName name="_2" localSheetId="5">[1]Регион!#REF!</definedName>
    <definedName name="_2">[1]Регион!#REF!</definedName>
    <definedName name="_2010" localSheetId="4">#REF!</definedName>
    <definedName name="_2010" localSheetId="5">#REF!</definedName>
    <definedName name="_2010" localSheetId="0">#REF!</definedName>
    <definedName name="_2010">#REF!</definedName>
    <definedName name="_2080" localSheetId="4">[2]Регион!#REF!</definedName>
    <definedName name="_2080" localSheetId="5">[2]Регион!#REF!</definedName>
    <definedName name="_2080" localSheetId="0">[2]Регион!#REF!</definedName>
    <definedName name="_2080">[2]Регион!#REF!</definedName>
    <definedName name="_2090" localSheetId="4">[2]Регион!#REF!</definedName>
    <definedName name="_2090" localSheetId="5">[2]Регион!#REF!</definedName>
    <definedName name="_2090">[2]Регион!#REF!</definedName>
    <definedName name="_2100" localSheetId="4">[2]Регион!#REF!</definedName>
    <definedName name="_2100" localSheetId="5">[2]Регион!#REF!</definedName>
    <definedName name="_2100">[2]Регион!#REF!</definedName>
    <definedName name="_2110" localSheetId="4">[2]Регион!#REF!</definedName>
    <definedName name="_2110" localSheetId="5">[2]Регион!#REF!</definedName>
    <definedName name="_2110">[2]Регион!#REF!</definedName>
    <definedName name="_3080" localSheetId="4">[2]Регион!#REF!</definedName>
    <definedName name="_3080" localSheetId="5">[2]Регион!#REF!</definedName>
    <definedName name="_3080">[2]Регион!#REF!</definedName>
    <definedName name="_3090" localSheetId="4">[2]Регион!#REF!</definedName>
    <definedName name="_3090" localSheetId="5">[2]Регион!#REF!</definedName>
    <definedName name="_3090">[2]Регион!#REF!</definedName>
    <definedName name="_3100" localSheetId="4">[2]Регион!#REF!</definedName>
    <definedName name="_3100" localSheetId="5">[2]Регион!#REF!</definedName>
    <definedName name="_3100">[2]Регион!#REF!</definedName>
    <definedName name="_3110" localSheetId="4">[2]Регион!#REF!</definedName>
    <definedName name="_3110" localSheetId="5">[2]Регион!#REF!</definedName>
    <definedName name="_3110">[2]Регион!#REF!</definedName>
    <definedName name="_4080" localSheetId="4">[2]Регион!#REF!</definedName>
    <definedName name="_4080" localSheetId="5">[2]Регион!#REF!</definedName>
    <definedName name="_4080">[2]Регион!#REF!</definedName>
    <definedName name="_4090" localSheetId="4">[2]Регион!#REF!</definedName>
    <definedName name="_4090" localSheetId="5">[2]Регион!#REF!</definedName>
    <definedName name="_4090">[2]Регион!#REF!</definedName>
    <definedName name="_4100" localSheetId="4">[2]Регион!#REF!</definedName>
    <definedName name="_4100" localSheetId="5">[2]Регион!#REF!</definedName>
    <definedName name="_4100">[2]Регион!#REF!</definedName>
    <definedName name="_4110" localSheetId="4">[2]Регион!#REF!</definedName>
    <definedName name="_4110" localSheetId="5">[2]Регион!#REF!</definedName>
    <definedName name="_4110">[2]Регион!#REF!</definedName>
    <definedName name="_5080" localSheetId="4">[2]Регион!#REF!</definedName>
    <definedName name="_5080" localSheetId="5">[2]Регион!#REF!</definedName>
    <definedName name="_5080">[2]Регион!#REF!</definedName>
    <definedName name="_5090" localSheetId="4">[2]Регион!#REF!</definedName>
    <definedName name="_5090" localSheetId="5">[2]Регион!#REF!</definedName>
    <definedName name="_5090">[2]Регион!#REF!</definedName>
    <definedName name="_5100" localSheetId="4">[2]Регион!#REF!</definedName>
    <definedName name="_5100" localSheetId="5">[2]Регион!#REF!</definedName>
    <definedName name="_5100">[2]Регион!#REF!</definedName>
    <definedName name="_5110" localSheetId="4">[2]Регион!#REF!</definedName>
    <definedName name="_5110" localSheetId="5">[2]Регион!#REF!</definedName>
    <definedName name="_5110">[2]Регион!#REF!</definedName>
    <definedName name="_6080" localSheetId="4">[2]Регион!#REF!</definedName>
    <definedName name="_6080" localSheetId="5">[2]Регион!#REF!</definedName>
    <definedName name="_6080">[2]Регион!#REF!</definedName>
    <definedName name="_6090" localSheetId="4">[2]Регион!#REF!</definedName>
    <definedName name="_6090" localSheetId="5">[2]Регион!#REF!</definedName>
    <definedName name="_6090">[2]Регион!#REF!</definedName>
    <definedName name="_6100" localSheetId="4">[2]Регион!#REF!</definedName>
    <definedName name="_6100" localSheetId="5">[2]Регион!#REF!</definedName>
    <definedName name="_6100">[2]Регион!#REF!</definedName>
    <definedName name="_6110" localSheetId="4">[2]Регион!#REF!</definedName>
    <definedName name="_6110" localSheetId="5">[2]Регион!#REF!</definedName>
    <definedName name="_6110">[2]Регион!#REF!</definedName>
    <definedName name="_7031_1" localSheetId="4">[2]Регион!#REF!</definedName>
    <definedName name="_7031_1" localSheetId="5">[2]Регион!#REF!</definedName>
    <definedName name="_7031_1">[2]Регион!#REF!</definedName>
    <definedName name="_7031_2" localSheetId="4">[2]Регион!#REF!</definedName>
    <definedName name="_7031_2" localSheetId="5">[2]Регион!#REF!</definedName>
    <definedName name="_7031_2">[2]Регион!#REF!</definedName>
    <definedName name="_7032_1" localSheetId="4">[2]Регион!#REF!</definedName>
    <definedName name="_7032_1" localSheetId="5">[2]Регион!#REF!</definedName>
    <definedName name="_7032_1">[2]Регион!#REF!</definedName>
    <definedName name="_7032_2" localSheetId="4">[2]Регион!#REF!</definedName>
    <definedName name="_7032_2" localSheetId="5">[2]Регион!#REF!</definedName>
    <definedName name="_7032_2">[2]Регион!#REF!</definedName>
    <definedName name="_7033_1" localSheetId="4">[2]Регион!#REF!</definedName>
    <definedName name="_7033_1" localSheetId="5">[2]Регион!#REF!</definedName>
    <definedName name="_7033_1">[2]Регион!#REF!</definedName>
    <definedName name="_7033_2" localSheetId="4">[2]Регион!#REF!</definedName>
    <definedName name="_7033_2" localSheetId="5">[2]Регион!#REF!</definedName>
    <definedName name="_7033_2">[2]Регион!#REF!</definedName>
    <definedName name="_7034_1" localSheetId="4">[2]Регион!#REF!</definedName>
    <definedName name="_7034_1" localSheetId="5">[2]Регион!#REF!</definedName>
    <definedName name="_7034_1">[2]Регион!#REF!</definedName>
    <definedName name="_7034_2" localSheetId="4">[2]Регион!#REF!</definedName>
    <definedName name="_7034_2" localSheetId="5">[2]Регион!#REF!</definedName>
    <definedName name="_7034_2">[2]Регион!#REF!</definedName>
    <definedName name="column_head" localSheetId="4">#REF!</definedName>
    <definedName name="column_head" localSheetId="5">#REF!</definedName>
    <definedName name="column_head" localSheetId="0">#REF!</definedName>
    <definedName name="column_head">#REF!</definedName>
    <definedName name="column_headings" localSheetId="4">#REF!</definedName>
    <definedName name="column_headings" localSheetId="5">#REF!</definedName>
    <definedName name="column_headings" localSheetId="0">#REF!</definedName>
    <definedName name="column_headings">#REF!</definedName>
    <definedName name="column_numbers" localSheetId="4">#REF!</definedName>
    <definedName name="column_numbers" localSheetId="5">#REF!</definedName>
    <definedName name="column_numbers">#REF!</definedName>
    <definedName name="data" localSheetId="4">#REF!</definedName>
    <definedName name="data" localSheetId="5">#REF!</definedName>
    <definedName name="data">#REF!</definedName>
    <definedName name="data2" localSheetId="4">#REF!</definedName>
    <definedName name="data2" localSheetId="5">#REF!</definedName>
    <definedName name="data2">#REF!</definedName>
    <definedName name="Diag" localSheetId="4">#REF!,#REF!</definedName>
    <definedName name="Diag" localSheetId="5">#REF!,#REF!</definedName>
    <definedName name="Diag" localSheetId="0">#REF!,#REF!</definedName>
    <definedName name="Diag">#REF!,#REF!</definedName>
    <definedName name="ea_flux" localSheetId="4">#REF!</definedName>
    <definedName name="ea_flux" localSheetId="5">#REF!</definedName>
    <definedName name="ea_flux" localSheetId="0">#REF!</definedName>
    <definedName name="ea_flux">#REF!</definedName>
    <definedName name="Equilibre" localSheetId="4">#REF!</definedName>
    <definedName name="Equilibre" localSheetId="5">#REF!</definedName>
    <definedName name="Equilibre">#REF!</definedName>
    <definedName name="females" localSheetId="5">'[3]rba table'!$I$10:$I$49</definedName>
    <definedName name="females">'[4]rba table'!$I$10:$I$49</definedName>
    <definedName name="fig4b" localSheetId="4">#REF!</definedName>
    <definedName name="fig4b" localSheetId="5">#REF!</definedName>
    <definedName name="fig4b" localSheetId="0">#REF!</definedName>
    <definedName name="fig4b">#REF!</definedName>
    <definedName name="fmtr" localSheetId="4">#REF!</definedName>
    <definedName name="fmtr" localSheetId="5">#REF!</definedName>
    <definedName name="fmtr" localSheetId="0">#REF!</definedName>
    <definedName name="fmtr">#REF!</definedName>
    <definedName name="footno" localSheetId="4">#REF!</definedName>
    <definedName name="footno" localSheetId="5">#REF!</definedName>
    <definedName name="footno">#REF!</definedName>
    <definedName name="footnotes" localSheetId="4">#REF!</definedName>
    <definedName name="footnotes" localSheetId="5">#REF!</definedName>
    <definedName name="footnotes">#REF!</definedName>
    <definedName name="footnotes2" localSheetId="4">#REF!</definedName>
    <definedName name="footnotes2" localSheetId="5">#REF!</definedName>
    <definedName name="footnotes2">#REF!</definedName>
    <definedName name="GEOG9703" localSheetId="4">#REF!</definedName>
    <definedName name="GEOG9703" localSheetId="5">#REF!</definedName>
    <definedName name="GEOG9703">#REF!</definedName>
    <definedName name="HTML_CodePage" hidden="1">1252</definedName>
    <definedName name="HTML_Control" localSheetId="5"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5">'[3]rba table'!$C$10:$C$49</definedName>
    <definedName name="males">'[4]rba table'!$C$10:$C$49</definedName>
    <definedName name="PIB" localSheetId="4">#REF!</definedName>
    <definedName name="PIB" localSheetId="5">#REF!</definedName>
    <definedName name="PIB" localSheetId="0">#REF!</definedName>
    <definedName name="PIB">#REF!</definedName>
    <definedName name="Rentflag" localSheetId="5">IF([5]Comparison!$B$7,"","not ")</definedName>
    <definedName name="Rentflag">IF([6]Comparison!$B$7,"","not ")</definedName>
    <definedName name="ressources" localSheetId="4">#REF!</definedName>
    <definedName name="ressources" localSheetId="5">#REF!</definedName>
    <definedName name="ressources" localSheetId="0">#REF!</definedName>
    <definedName name="ressources">#REF!</definedName>
    <definedName name="rpflux" localSheetId="4">#REF!</definedName>
    <definedName name="rpflux" localSheetId="5">#REF!</definedName>
    <definedName name="rpflux">#REF!</definedName>
    <definedName name="rptof" localSheetId="4">#REF!</definedName>
    <definedName name="rptof" localSheetId="5">#REF!</definedName>
    <definedName name="rptof">#REF!</definedName>
    <definedName name="rq" localSheetId="4">#REF!</definedName>
    <definedName name="rq" localSheetId="5">#REF!</definedName>
    <definedName name="rq">#REF!</definedName>
    <definedName name="spanners_level1" localSheetId="4">#REF!</definedName>
    <definedName name="spanners_level1" localSheetId="5">#REF!</definedName>
    <definedName name="spanners_level1">#REF!</definedName>
    <definedName name="spanners_level2" localSheetId="4">#REF!</definedName>
    <definedName name="spanners_level2" localSheetId="5">#REF!</definedName>
    <definedName name="spanners_level2">#REF!</definedName>
    <definedName name="spanners_level3" localSheetId="4">#REF!</definedName>
    <definedName name="spanners_level3" localSheetId="5">#REF!</definedName>
    <definedName name="spanners_level3">#REF!</definedName>
    <definedName name="spanners_level4" localSheetId="4">#REF!</definedName>
    <definedName name="spanners_level4" localSheetId="5">#REF!</definedName>
    <definedName name="spanners_level4">#REF!</definedName>
    <definedName name="spanners_level5" localSheetId="4">#REF!</definedName>
    <definedName name="spanners_level5" localSheetId="5">#REF!</definedName>
    <definedName name="spanners_level5">#REF!</definedName>
    <definedName name="spanners_levelV" localSheetId="4">#REF!</definedName>
    <definedName name="spanners_levelV" localSheetId="5">#REF!</definedName>
    <definedName name="spanners_levelV">#REF!</definedName>
    <definedName name="spanners_levelX" localSheetId="4">#REF!</definedName>
    <definedName name="spanners_levelX" localSheetId="5">#REF!</definedName>
    <definedName name="spanners_levelX">#REF!</definedName>
    <definedName name="spanners_levelY" localSheetId="4">#REF!</definedName>
    <definedName name="spanners_levelY" localSheetId="5">#REF!</definedName>
    <definedName name="spanners_levelY">#REF!</definedName>
    <definedName name="spanners_levelZ" localSheetId="4">#REF!</definedName>
    <definedName name="spanners_levelZ" localSheetId="5">#REF!</definedName>
    <definedName name="spanners_levelZ">#REF!</definedName>
    <definedName name="stub_lines" localSheetId="4">#REF!</definedName>
    <definedName name="stub_lines" localSheetId="5">#REF!</definedName>
    <definedName name="stub_lines">#REF!</definedName>
    <definedName name="Table_DE.4b__Sources_of_private_wealth_accumulation_in_Germany__1870_2010___Multiplicative_decomposition">[7]TableDE4b!$A$3</definedName>
    <definedName name="temp" localSheetId="4">#REF!</definedName>
    <definedName name="temp" localSheetId="5">#REF!</definedName>
    <definedName name="temp" localSheetId="0">#REF!</definedName>
    <definedName name="temp">#REF!</definedName>
    <definedName name="test" localSheetId="4">[1]Регион!#REF!</definedName>
    <definedName name="test" localSheetId="5">[1]Регион!#REF!</definedName>
    <definedName name="test" localSheetId="0">[1]Регион!#REF!</definedName>
    <definedName name="test">[1]Регион!#REF!</definedName>
    <definedName name="titles" localSheetId="4">#REF!</definedName>
    <definedName name="titles" localSheetId="5">#REF!</definedName>
    <definedName name="titles" localSheetId="0">#REF!</definedName>
    <definedName name="titles">#REF!</definedName>
    <definedName name="totals" localSheetId="4">#REF!</definedName>
    <definedName name="totals" localSheetId="5">#REF!</definedName>
    <definedName name="totals">#REF!</definedName>
    <definedName name="tt" localSheetId="4">#REF!</definedName>
    <definedName name="tt" localSheetId="5">#REF!</definedName>
    <definedName name="tt">#REF!</definedName>
    <definedName name="xxx" localSheetId="4">#REF!</definedName>
    <definedName name="xxx" localSheetId="5">#REF!</definedName>
    <definedName name="xxx">#REF!</definedName>
    <definedName name="Year" localSheetId="5">[5]Output!$C$4:$C$38</definedName>
    <definedName name="Year">[6]Output!$C$4:$C$38</definedName>
    <definedName name="YearLabel" localSheetId="5">[5]Output!$B$15</definedName>
    <definedName name="YearLabel">[6]Output!$B$15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28" l="1"/>
  <c r="C8" i="28"/>
  <c r="D8" i="28"/>
  <c r="C9" i="28"/>
  <c r="D4" i="28"/>
  <c r="D5" i="28"/>
  <c r="D6" i="28"/>
  <c r="D7" i="28"/>
  <c r="D9" i="28"/>
  <c r="D32" i="24"/>
  <c r="S35" i="24"/>
  <c r="S32" i="24"/>
  <c r="S27" i="24"/>
  <c r="S22" i="24"/>
  <c r="S17" i="24"/>
  <c r="L12" i="24"/>
  <c r="S12" i="24"/>
  <c r="R35" i="24"/>
  <c r="R32" i="24"/>
  <c r="R27" i="24"/>
  <c r="R22" i="24"/>
  <c r="O17" i="24"/>
  <c r="R17" i="24"/>
  <c r="M22" i="24"/>
  <c r="I39" i="24"/>
  <c r="I42" i="24"/>
  <c r="H39" i="24"/>
  <c r="H42" i="24"/>
  <c r="G39" i="24"/>
  <c r="G42" i="24"/>
  <c r="F42" i="24"/>
  <c r="F32" i="24"/>
  <c r="F22" i="24"/>
  <c r="F12" i="24"/>
  <c r="D39" i="24"/>
  <c r="D42" i="24"/>
  <c r="C39" i="24"/>
  <c r="C42" i="24"/>
  <c r="B39" i="24"/>
  <c r="B42"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alcChain>
</file>

<file path=xl/sharedStrings.xml><?xml version="1.0" encoding="utf-8"?>
<sst xmlns="http://schemas.openxmlformats.org/spreadsheetml/2006/main" count="53" uniqueCount="45">
  <si>
    <t>(最終更新: 2/8/2019)</t>
    <rPh sb="1" eb="3">
      <t xml:space="preserve">サイシュウ </t>
    </rPh>
    <rPh sb="3" eb="5">
      <t xml:space="preserve">コウシｎ </t>
    </rPh>
    <phoneticPr fontId="10"/>
  </si>
  <si>
    <t>要注意: このフォルダで示した推計は堅牢ではなく、解釈には慎重を要する</t>
    <rPh sb="0" eb="3">
      <t xml:space="preserve">ヨウチュウイ </t>
    </rPh>
    <rPh sb="12" eb="13">
      <t xml:space="preserve">シメシタ </t>
    </rPh>
    <rPh sb="15" eb="17">
      <t xml:space="preserve">スイケイハ </t>
    </rPh>
    <rPh sb="18" eb="20">
      <t xml:space="preserve">ケンロウ </t>
    </rPh>
    <rPh sb="25" eb="27">
      <t xml:space="preserve">カイシャクニハ </t>
    </rPh>
    <rPh sb="29" eb="31">
      <t xml:space="preserve">シｈチョウ </t>
    </rPh>
    <rPh sb="32" eb="33">
      <t xml:space="preserve">ヨウスル </t>
    </rPh>
    <phoneticPr fontId="0"/>
  </si>
  <si>
    <t>解釈をめぐる議論については該当章本文を参照</t>
  </si>
  <si>
    <t>これらの推計をめぐる完全な書誌参照文献については補遺の該当章を参照</t>
  </si>
  <si>
    <t>第9章: 三層社会と植民地主義: ユーラシアの軌跡　の図表</t>
    <rPh sb="0" eb="1">
      <t xml:space="preserve">ダイ </t>
    </rPh>
    <rPh sb="2" eb="3">
      <t xml:space="preserve">ショウ </t>
    </rPh>
    <rPh sb="5" eb="9">
      <t xml:space="preserve">サンソウシャカイ </t>
    </rPh>
    <rPh sb="10" eb="15">
      <t xml:space="preserve">ショクミンチシュギ </t>
    </rPh>
    <rPh sb="23" eb="25">
      <t xml:space="preserve">キセキ </t>
    </rPh>
    <rPh sb="27" eb="29">
      <t xml:space="preserve">ズヒョウ </t>
    </rPh>
    <phoneticPr fontId="10"/>
  </si>
  <si>
    <t>これらの推計をめぐる完全な書誌参照文献については該当章の補遺を参照</t>
  </si>
  <si>
    <t>聖職者/ブラフミン</t>
    <rPh sb="0" eb="3">
      <t xml:space="preserve">セイショクシャ </t>
    </rPh>
    <phoneticPr fontId="10"/>
  </si>
  <si>
    <t>貴族/クシャトリヤ</t>
    <rPh sb="0" eb="2">
      <t xml:space="preserve">キゾク </t>
    </rPh>
    <phoneticPr fontId="10"/>
  </si>
  <si>
    <t>合計</t>
    <rPh sb="0" eb="2">
      <t xml:space="preserve">ゴウケイ </t>
    </rPh>
    <phoneticPr fontId="10"/>
  </si>
  <si>
    <t>フランス: Chapter2TablesFigures.xlsx 参照</t>
    <rPh sb="33" eb="35">
      <t xml:space="preserve">サンショウ </t>
    </rPh>
    <phoneticPr fontId="10"/>
  </si>
  <si>
    <t>イギリス: Chapter5TablesFigures.xlsx 参照</t>
    <rPh sb="33" eb="35">
      <t xml:space="preserve">サンショウ </t>
    </rPh>
    <phoneticPr fontId="10"/>
  </si>
  <si>
    <t>日本: Guillaume Carré 2018 のデータ参照</t>
    <rPh sb="0" eb="2">
      <t xml:space="preserve">ニホｎ </t>
    </rPh>
    <rPh sb="29" eb="31">
      <t xml:space="preserve">サンショウ </t>
    </rPh>
    <phoneticPr fontId="10"/>
  </si>
  <si>
    <t>(また Reischauer 1997 p.109-111も参照: 17世紀武士階級は7%、大名-侍の区別は米一万石より多いか少ないかで決まる) (ただし被差別民族は除外)</t>
    <rPh sb="30" eb="32">
      <t xml:space="preserve">サンショウ </t>
    </rPh>
    <rPh sb="36" eb="38">
      <t xml:space="preserve">セイキ </t>
    </rPh>
    <rPh sb="38" eb="42">
      <t xml:space="preserve">ブシカイキュウ </t>
    </rPh>
    <rPh sb="46" eb="48">
      <t xml:space="preserve">ダイミョウ </t>
    </rPh>
    <rPh sb="49" eb="50">
      <t xml:space="preserve">サムライ </t>
    </rPh>
    <rPh sb="51" eb="53">
      <t xml:space="preserve">クベツハ </t>
    </rPh>
    <rPh sb="54" eb="55">
      <t>※</t>
    </rPh>
    <rPh sb="55" eb="58">
      <t xml:space="preserve">イチマンゴク </t>
    </rPh>
    <rPh sb="60" eb="61">
      <t xml:space="preserve">オオイカ </t>
    </rPh>
    <rPh sb="63" eb="64">
      <t xml:space="preserve">スクナイカ </t>
    </rPh>
    <rPh sb="68" eb="69">
      <t xml:space="preserve">キマル </t>
    </rPh>
    <rPh sb="77" eb="80">
      <t xml:space="preserve">ヒサベツ </t>
    </rPh>
    <rPh sb="80" eb="82">
      <t xml:space="preserve">ミンゾク </t>
    </rPh>
    <rPh sb="83" eb="85">
      <t xml:space="preserve">ジョガイ </t>
    </rPh>
    <phoneticPr fontId="10"/>
  </si>
  <si>
    <t>各国の財政能力で使ったデータ</t>
    <rPh sb="0" eb="2">
      <t xml:space="preserve">カッコクノ </t>
    </rPh>
    <rPh sb="3" eb="7">
      <t xml:space="preserve">ザイセイノウリョク </t>
    </rPh>
    <rPh sb="8" eb="9">
      <t xml:space="preserve">ツカッタ </t>
    </rPh>
    <phoneticPr fontId="10"/>
  </si>
  <si>
    <t>都市賃金日数で見た1人当たり税収
 (未熟練労働)</t>
    <rPh sb="0" eb="4">
      <t xml:space="preserve">トシチンギｎ </t>
    </rPh>
    <rPh sb="4" eb="6">
      <t xml:space="preserve">ニッスウ </t>
    </rPh>
    <rPh sb="7" eb="8">
      <t xml:space="preserve">ミタ </t>
    </rPh>
    <rPh sb="14" eb="16">
      <t xml:space="preserve">ゼイシュウ </t>
    </rPh>
    <rPh sb="19" eb="22">
      <t xml:space="preserve">ミジュクレｎ </t>
    </rPh>
    <rPh sb="22" eb="24">
      <t xml:space="preserve">ロウドウ </t>
    </rPh>
    <phoneticPr fontId="10"/>
  </si>
  <si>
    <t>イギリス</t>
  </si>
  <si>
    <t>イギリス</t>
    <phoneticPr fontId="10"/>
  </si>
  <si>
    <t>フランス</t>
  </si>
  <si>
    <t>フランス</t>
    <phoneticPr fontId="10"/>
  </si>
  <si>
    <t>プロイセン</t>
  </si>
  <si>
    <t>プロイセン</t>
    <phoneticPr fontId="10"/>
  </si>
  <si>
    <t>オスマン帝国</t>
  </si>
  <si>
    <t>オスマン帝国</t>
    <phoneticPr fontId="10"/>
  </si>
  <si>
    <t>中国帝国</t>
    <rPh sb="0" eb="4">
      <t xml:space="preserve">チュウゴクテイコク </t>
    </rPh>
    <phoneticPr fontId="10"/>
  </si>
  <si>
    <t>オランダ</t>
    <phoneticPr fontId="10"/>
  </si>
  <si>
    <t>スペイン</t>
    <phoneticPr fontId="10"/>
  </si>
  <si>
    <t>オーストリア</t>
    <phoneticPr fontId="10"/>
  </si>
  <si>
    <t>プロイセン+オーストリア</t>
    <phoneticPr fontId="10"/>
  </si>
  <si>
    <t>スペイン+オランダ</t>
    <phoneticPr fontId="10"/>
  </si>
  <si>
    <t>銀トン数換算の税収</t>
    <rPh sb="0" eb="1">
      <t xml:space="preserve">ギｎ </t>
    </rPh>
    <rPh sb="4" eb="6">
      <t xml:space="preserve">カンザｎ </t>
    </rPh>
    <rPh sb="7" eb="9">
      <t xml:space="preserve">ゼイシュウ </t>
    </rPh>
    <phoneticPr fontId="10"/>
  </si>
  <si>
    <t>1人当たり税収の銀グラム数換算</t>
    <rPh sb="5" eb="7">
      <t xml:space="preserve">ゼイシュウ </t>
    </rPh>
    <rPh sb="8" eb="9">
      <t xml:space="preserve">ギｎ </t>
    </rPh>
    <rPh sb="13" eb="15">
      <t xml:space="preserve">カンザｎ </t>
    </rPh>
    <phoneticPr fontId="10"/>
  </si>
  <si>
    <t xml:space="preserve">出所:  </t>
    <rPh sb="0" eb="2">
      <t xml:space="preserve">シュッショ </t>
    </rPh>
    <phoneticPr fontId="10"/>
  </si>
  <si>
    <t>イギリス、フランス、プロイセン、オスマン帝国: Karaman-Pamuk 2010 Figure 6 (KaramanPamuk2010シート参照</t>
    <rPh sb="72" eb="74">
      <t xml:space="preserve">サンショウ </t>
    </rPh>
    <phoneticPr fontId="10"/>
  </si>
  <si>
    <t>(KP 2010 データは賃金日数で表現されているが、ヨーロッパ諸国について1780-1789 年に中断しているので、黄金グラム数で見た KP 2010 を使って外挿し、日給を1/3-1/2グラムと想定して換算。数式参照)</t>
    <rPh sb="13" eb="15">
      <t xml:space="preserve">チンギｎ </t>
    </rPh>
    <rPh sb="15" eb="17">
      <t xml:space="preserve">ニッスウ </t>
    </rPh>
    <rPh sb="18" eb="20">
      <t xml:space="preserve">ヒョウゲｎ </t>
    </rPh>
    <rPh sb="32" eb="34">
      <t xml:space="preserve">ショコクニ </t>
    </rPh>
    <rPh sb="48" eb="49">
      <t xml:space="preserve">ネｎ </t>
    </rPh>
    <rPh sb="50" eb="52">
      <t xml:space="preserve">チュウダｎ </t>
    </rPh>
    <rPh sb="59" eb="61">
      <t xml:space="preserve">オウゴｎ </t>
    </rPh>
    <rPh sb="64" eb="65">
      <t xml:space="preserve">スウ </t>
    </rPh>
    <rPh sb="66" eb="67">
      <t xml:space="preserve">ミタ </t>
    </rPh>
    <rPh sb="78" eb="79">
      <t xml:space="preserve">ツカッテ </t>
    </rPh>
    <rPh sb="81" eb="83">
      <t xml:space="preserve">ガイソウ </t>
    </rPh>
    <rPh sb="85" eb="87">
      <t xml:space="preserve">ニッキュウ </t>
    </rPh>
    <rPh sb="99" eb="101">
      <t xml:space="preserve">ソウテイ </t>
    </rPh>
    <rPh sb="103" eb="105">
      <t xml:space="preserve">カンザｎ </t>
    </rPh>
    <rPh sb="106" eb="108">
      <t xml:space="preserve">スウシキ </t>
    </rPh>
    <rPh sb="108" eb="110">
      <t xml:space="preserve">サンショウ </t>
    </rPh>
    <phoneticPr fontId="10"/>
  </si>
  <si>
    <t xml:space="preserve">中国帝国: 既存の推計歳入は1500-1900年でGDPの1-2.5％とばらつきがある (Van Glahn 2016 p.358-382; Sng-Moriguchi 2014 p.3-4; Dincecco 2015 p.909-910参照) </t>
    <rPh sb="0" eb="4">
      <t xml:space="preserve">チュウカテイコク </t>
    </rPh>
    <rPh sb="6" eb="8">
      <t xml:space="preserve">キソンノ </t>
    </rPh>
    <rPh sb="9" eb="11">
      <t xml:space="preserve">スイケイ </t>
    </rPh>
    <rPh sb="11" eb="13">
      <t xml:space="preserve">サイニュウ </t>
    </rPh>
    <rPh sb="23" eb="24">
      <t xml:space="preserve">ネｎ </t>
    </rPh>
    <rPh sb="120" eb="122">
      <t xml:space="preserve">サンショウ </t>
    </rPh>
    <phoneticPr fontId="10"/>
  </si>
  <si>
    <t>この税収を、1人当たりGDPが都市肉体労働250日分に相当と仮定して労働日数に変換</t>
    <rPh sb="2" eb="4">
      <t xml:space="preserve">ゼイシュウハ </t>
    </rPh>
    <rPh sb="15" eb="17">
      <t xml:space="preserve">トシ </t>
    </rPh>
    <rPh sb="17" eb="19">
      <t xml:space="preserve">ニクタイ </t>
    </rPh>
    <rPh sb="19" eb="21">
      <t xml:space="preserve">ロウドウ </t>
    </rPh>
    <rPh sb="24" eb="25">
      <t xml:space="preserve">ニチ </t>
    </rPh>
    <rPh sb="25" eb="26">
      <t xml:space="preserve">ブｎ </t>
    </rPh>
    <rPh sb="27" eb="29">
      <t xml:space="preserve">ソウトウ </t>
    </rPh>
    <rPh sb="30" eb="32">
      <t xml:space="preserve">カテイ </t>
    </rPh>
    <rPh sb="34" eb="38">
      <t xml:space="preserve">ロウドウニッスウ </t>
    </rPh>
    <rPh sb="39" eb="41">
      <t xml:space="preserve">ヘンカｎ </t>
    </rPh>
    <phoneticPr fontId="10"/>
  </si>
  <si>
    <t>Karaman-Pamuk 2010 Figure 9 (1人当たり黄金グラム数)</t>
    <rPh sb="34" eb="36">
      <t xml:space="preserve">オウゴｎ </t>
    </rPh>
    <rPh sb="39" eb="40">
      <t xml:space="preserve">スウ </t>
    </rPh>
    <phoneticPr fontId="10"/>
  </si>
  <si>
    <t>三層社会の構造 ヨーロッパと日本のグラフで使ったデータ</t>
    <rPh sb="0" eb="2">
      <t xml:space="preserve">サンソウ </t>
    </rPh>
    <rPh sb="2" eb="4">
      <t xml:space="preserve">シャカイ </t>
    </rPh>
    <rPh sb="5" eb="7">
      <t xml:space="preserve">コウゾウ </t>
    </rPh>
    <rPh sb="14" eb="16">
      <t xml:space="preserve">ニホｎ </t>
    </rPh>
    <phoneticPr fontId="10"/>
  </si>
  <si>
    <t>イギリス 1530年</t>
    <rPh sb="9" eb="10">
      <t xml:space="preserve">ネｎ </t>
    </rPh>
    <phoneticPr fontId="10"/>
  </si>
  <si>
    <t>イギリス 1790年</t>
    <rPh sb="9" eb="10">
      <t xml:space="preserve">ネｎ </t>
    </rPh>
    <phoneticPr fontId="10"/>
  </si>
  <si>
    <t>フランス 1560年</t>
    <rPh sb="9" eb="10">
      <t xml:space="preserve">ネｎ </t>
    </rPh>
    <phoneticPr fontId="10"/>
  </si>
  <si>
    <t>フランス 1780年</t>
    <rPh sb="9" eb="10">
      <t xml:space="preserve">ネｎ </t>
    </rPh>
    <phoneticPr fontId="10"/>
  </si>
  <si>
    <t>日本 1720年</t>
    <rPh sb="0" eb="2">
      <t xml:space="preserve">ニホｎ </t>
    </rPh>
    <rPh sb="7" eb="8">
      <t xml:space="preserve">ネｎ </t>
    </rPh>
    <phoneticPr fontId="10"/>
  </si>
  <si>
    <t>日本 1870年</t>
    <rPh sb="0" eb="2">
      <t xml:space="preserve">ニホｎ </t>
    </rPh>
    <rPh sb="7" eb="8">
      <t xml:space="preserve">ネｎ </t>
    </rPh>
    <phoneticPr fontId="10"/>
  </si>
  <si>
    <t>トマ・ピケティ, 資本とイデオロギー, みすず書房 2023</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</si>
</sst>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1">
    <font>
      <sz val="11"/>
      <color theme="1"/>
      <name val="ＭＳ Ｐゴシック"/>
      <family val="2"/>
      <scheme val="minor"/>
    </font>
    <font>
      <sz val="12"/>
      <color theme="1"/>
      <name val="Arial"/>
      <family val="2"/>
    </font>
    <font>
      <sz val="12"/>
      <color theme="1"/>
      <name val="Arial"/>
      <family val="2"/>
    </font>
    <font>
      <b/>
      <sz val="12"/>
      <color theme="1"/>
      <name val="Arial"/>
      <family val="2"/>
    </font>
    <font>
      <u/>
      <sz val="11"/>
      <color theme="10"/>
      <name val="ＭＳ Ｐゴシック"/>
      <family val="2"/>
      <scheme val="minor"/>
    </font>
    <font>
      <u/>
      <sz val="11"/>
      <color theme="11"/>
      <name val="ＭＳ Ｐゴシック"/>
      <family val="2"/>
      <scheme val="minor"/>
    </font>
    <font>
      <sz val="12"/>
      <color theme="1"/>
      <name val="ＭＳ Ｐゴシック"/>
      <family val="2"/>
      <scheme val="minor"/>
    </font>
    <font>
      <sz val="11"/>
      <color theme="1"/>
      <name val="Times New Roman"/>
      <family val="2"/>
    </font>
    <font>
      <sz val="12"/>
      <name val="Arial"/>
      <family val="2"/>
    </font>
    <font>
      <sz val="12"/>
      <color rgb="FFFF0000"/>
      <name val="Arial"/>
      <family val="2"/>
    </font>
    <font>
      <sz val="6"/>
      <name val="ＭＳ Ｐゴシック"/>
      <family val="3"/>
      <charset val="128"/>
      <scheme val="minor"/>
    </font>
  </fonts>
  <fills count="2">
    <fill>
      <patternFill patternType="none"/>
    </fill>
    <fill>
      <patternFill patternType="gray125"/>
    </fill>
  </fills>
  <borders count="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0" fontId="6" fillId="0" borderId="0"/>
  </cellStyleXfs>
  <cellXfs count="42">
    <xf numFmtId="0" fontId="0" fillId="0" borderId="0" xfId="0"/>
    <xf numFmtId="0" fontId="2" fillId="0" borderId="0" xfId="0" applyFont="1"/>
    <xf numFmtId="0" fontId="3" fillId="0" borderId="0" xfId="0" applyFont="1"/>
    <xf numFmtId="0" fontId="6" fillId="0" borderId="0" xfId="18"/>
    <xf numFmtId="0" fontId="2" fillId="0" borderId="0" xfId="18" applyFont="1"/>
    <xf numFmtId="176" fontId="2" fillId="0" borderId="0" xfId="18" applyNumberFormat="1" applyFont="1" applyAlignment="1">
      <alignment horizontal="center"/>
    </xf>
    <xf numFmtId="176" fontId="2" fillId="0" borderId="0" xfId="0" applyNumberFormat="1" applyFont="1" applyAlignment="1">
      <alignment horizontal="center"/>
    </xf>
    <xf numFmtId="0" fontId="2" fillId="0" borderId="0" xfId="0" applyFont="1" applyAlignment="1">
      <alignment horizontal="center" vertical="center" wrapText="1"/>
    </xf>
    <xf numFmtId="177" fontId="2" fillId="0" borderId="0" xfId="0" applyNumberFormat="1" applyFont="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7" fontId="2" fillId="0" borderId="4" xfId="0" applyNumberFormat="1" applyFont="1" applyBorder="1" applyAlignment="1">
      <alignment horizontal="center"/>
    </xf>
    <xf numFmtId="177" fontId="2" fillId="0" borderId="5" xfId="0" applyNumberFormat="1" applyFont="1" applyBorder="1" applyAlignment="1">
      <alignment horizontal="center"/>
    </xf>
    <xf numFmtId="0" fontId="0" fillId="0" borderId="4" xfId="0" applyBorder="1"/>
    <xf numFmtId="0" fontId="0" fillId="0" borderId="5" xfId="0" applyBorder="1"/>
    <xf numFmtId="0" fontId="2" fillId="0" borderId="4" xfId="0" applyFont="1" applyBorder="1"/>
    <xf numFmtId="0" fontId="2" fillId="0" borderId="5" xfId="0" applyFont="1" applyBorder="1"/>
    <xf numFmtId="177" fontId="2" fillId="0" borderId="6" xfId="0" applyNumberFormat="1" applyFont="1" applyBorder="1" applyAlignment="1">
      <alignment horizontal="center"/>
    </xf>
    <xf numFmtId="177" fontId="2" fillId="0" borderId="7" xfId="0" applyNumberFormat="1" applyFont="1" applyBorder="1" applyAlignment="1">
      <alignment horizontal="center"/>
    </xf>
    <xf numFmtId="177" fontId="2" fillId="0" borderId="8" xfId="0" applyNumberFormat="1" applyFont="1" applyBorder="1" applyAlignment="1">
      <alignment horizontal="center"/>
    </xf>
    <xf numFmtId="177" fontId="8" fillId="0" borderId="0" xfId="0" applyNumberFormat="1" applyFont="1" applyAlignment="1">
      <alignment horizontal="center" vertical="center" wrapText="1"/>
    </xf>
    <xf numFmtId="177" fontId="8" fillId="0" borderId="5" xfId="0" applyNumberFormat="1" applyFont="1" applyBorder="1" applyAlignment="1">
      <alignment horizontal="center" vertical="center" wrapText="1"/>
    </xf>
    <xf numFmtId="177" fontId="9" fillId="0" borderId="0" xfId="0" applyNumberFormat="1" applyFont="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2" fillId="0" borderId="6" xfId="0" applyFont="1" applyBorder="1"/>
    <xf numFmtId="0" fontId="2" fillId="0" borderId="7" xfId="0" applyFont="1" applyBorder="1"/>
    <xf numFmtId="0" fontId="0" fillId="0" borderId="7" xfId="0" applyBorder="1"/>
    <xf numFmtId="0" fontId="0" fillId="0" borderId="8" xfId="0" applyBorder="1"/>
    <xf numFmtId="177" fontId="2" fillId="0" borderId="5" xfId="0" applyNumberFormat="1" applyFont="1" applyBorder="1"/>
    <xf numFmtId="0" fontId="1" fillId="0" borderId="0" xfId="0" applyFont="1"/>
    <xf numFmtId="0" fontId="1" fillId="0" borderId="0" xfId="18" applyFont="1" applyAlignment="1">
      <alignment horizontal="center"/>
    </xf>
    <xf numFmtId="0" fontId="1" fillId="0" borderId="0" xfId="18" applyFont="1"/>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9">
    <cellStyle name="Normal 15 12" xfId="18" xr:uid="{00000000-0005-0000-0000-000011000000}"/>
    <cellStyle name="Normal 2" xfId="17" xr:uid="{00000000-0005-0000-0000-000012000000}"/>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chartsheet" Target="chartsheets/sheet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externalLink" Target="externalLinks/externalLink5.xml"/><Relationship Id="rId5" Type="http://schemas.openxmlformats.org/officeDocument/2006/relationships/worksheet" Target="worksheets/sheet2.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chartsheet" Target="chartsheets/sheet3.xml"/><Relationship Id="rId9" Type="http://schemas.openxmlformats.org/officeDocument/2006/relationships/externalLink" Target="externalLinks/externalLink3.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図 9</a:t>
            </a:r>
            <a:r>
              <a:rPr lang="en-US" altLang="ja-JP" sz="1800" b="1" baseline="0">
                <a:latin typeface="Arial" panose="020B0604020202020204" pitchFamily="34" charset="0"/>
                <a:cs typeface="Arial" panose="020B0604020202020204" pitchFamily="34" charset="0"/>
              </a:rPr>
              <a:t>-</a:t>
            </a:r>
            <a:r>
              <a:rPr lang="fr-FR" sz="1800" b="1" baseline="0">
                <a:latin typeface="Arial" panose="020B0604020202020204" pitchFamily="34" charset="0"/>
                <a:cs typeface="Arial" panose="020B0604020202020204" pitchFamily="34" charset="0"/>
              </a:rPr>
              <a:t>1 各国の財政力, 1500-1780年 </a:t>
            </a:r>
            <a:r>
              <a:rPr lang="fr-FR" sz="1800" b="0" baseline="0">
                <a:latin typeface="Arial" panose="020B0604020202020204" pitchFamily="34" charset="0"/>
                <a:cs typeface="Arial" panose="020B0604020202020204" pitchFamily="34" charset="0"/>
              </a:rPr>
              <a:t>(銀のトン数)</a:t>
            </a:r>
          </a:p>
        </c:rich>
      </c:tx>
      <c:layout>
        <c:manualLayout>
          <c:xMode val="edge"/>
          <c:yMode val="edge"/>
          <c:x val="0.25299594210655746"/>
          <c:y val="2.203155278489949E-3"/>
        </c:manualLayout>
      </c:layout>
      <c:overlay val="0"/>
      <c:spPr>
        <a:noFill/>
        <a:ln w="25400">
          <a:noFill/>
        </a:ln>
      </c:spPr>
    </c:title>
    <c:autoTitleDeleted val="0"/>
    <c:plotArea>
      <c:layout>
        <c:manualLayout>
          <c:layoutTarget val="inner"/>
          <c:xMode val="edge"/>
          <c:yMode val="edge"/>
          <c:x val="0.10433768376739087"/>
          <c:y val="6.1178006570498038E-2"/>
          <c:w val="0.86224494490428727"/>
          <c:h val="0.70591025522766127"/>
        </c:manualLayout>
      </c:layout>
      <c:lineChart>
        <c:grouping val="standard"/>
        <c:varyColors val="0"/>
        <c:ser>
          <c:idx val="1"/>
          <c:order val="0"/>
          <c:tx>
            <c:v>フランス</c:v>
          </c:tx>
          <c:spPr>
            <a:ln w="41275">
              <a:solidFill>
                <a:schemeClr val="accent5"/>
              </a:solidFill>
            </a:ln>
          </c:spPr>
          <c:marker>
            <c:symbol val="triangle"/>
            <c:size val="11"/>
            <c:spPr>
              <a:solidFill>
                <a:schemeClr val="accent5"/>
              </a:solidFill>
              <a:ln>
                <a:solidFill>
                  <a:schemeClr val="accent5"/>
                </a:solidFill>
              </a:ln>
            </c:spPr>
          </c:marker>
          <c:cat>
            <c:numRef>
              <c:f>DataF9.1!$A$7:$A$37</c:f>
              <c:numCache>
                <c:formatCode>General</c:formatCode>
                <c:ptCount val="31"/>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numCache>
            </c:numRef>
          </c:cat>
          <c:val>
            <c:numRef>
              <c:f>DataF9.1!$M$7:$M$37</c:f>
              <c:numCache>
                <c:formatCode>General</c:formatCode>
                <c:ptCount val="31"/>
                <c:pt idx="0" formatCode="0.0">
                  <c:v>86.872171296296301</c:v>
                </c:pt>
                <c:pt idx="5" formatCode="0.0">
                  <c:v>151.60593253678232</c:v>
                </c:pt>
                <c:pt idx="10" formatCode="0.0">
                  <c:v>294.19093070893723</c:v>
                </c:pt>
                <c:pt idx="15" formatCode="0.0">
                  <c:v>842.97806120291216</c:v>
                </c:pt>
                <c:pt idx="20" formatCode="0.0">
                  <c:v>878.16699245233997</c:v>
                </c:pt>
                <c:pt idx="25" formatCode="0.0">
                  <c:v>1081.2377108433736</c:v>
                </c:pt>
                <c:pt idx="28" formatCode="0.0">
                  <c:v>1962</c:v>
                </c:pt>
              </c:numCache>
            </c:numRef>
          </c:val>
          <c:smooth val="0"/>
          <c:extLst>
            <c:ext xmlns:c16="http://schemas.microsoft.com/office/drawing/2014/chart" uri="{C3380CC4-5D6E-409C-BE32-E72D297353CC}">
              <c16:uniqueId val="{00000000-711B-F944-A202-0106D71C2053}"/>
            </c:ext>
          </c:extLst>
        </c:ser>
        <c:ser>
          <c:idx val="0"/>
          <c:order val="1"/>
          <c:tx>
            <c:v>イギリス</c:v>
          </c:tx>
          <c:spPr>
            <a:ln w="44450">
              <a:solidFill>
                <a:schemeClr val="accent3"/>
              </a:solidFill>
            </a:ln>
          </c:spPr>
          <c:marker>
            <c:symbol val="circle"/>
            <c:size val="11"/>
            <c:spPr>
              <a:solidFill>
                <a:schemeClr val="accent3"/>
              </a:solidFill>
              <a:ln>
                <a:solidFill>
                  <a:schemeClr val="accent3"/>
                </a:solidFill>
              </a:ln>
            </c:spPr>
          </c:marker>
          <c:cat>
            <c:numRef>
              <c:f>DataF9.1!$A$7:$A$37</c:f>
              <c:numCache>
                <c:formatCode>General</c:formatCode>
                <c:ptCount val="31"/>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numCache>
            </c:numRef>
          </c:cat>
          <c:val>
            <c:numRef>
              <c:f>DataF9.1!$K$7:$K$37</c:f>
              <c:numCache>
                <c:formatCode>General</c:formatCode>
                <c:ptCount val="31"/>
                <c:pt idx="0" formatCode="0.0">
                  <c:v>20.747121000000003</c:v>
                </c:pt>
                <c:pt idx="5" formatCode="0.0">
                  <c:v>35.913545305390926</c:v>
                </c:pt>
                <c:pt idx="10" formatCode="0.0">
                  <c:v>65.713136258064523</c:v>
                </c:pt>
                <c:pt idx="15" formatCode="0.0">
                  <c:v>196.10155161290328</c:v>
                </c:pt>
                <c:pt idx="20" formatCode="0.0">
                  <c:v>559.39610129032269</c:v>
                </c:pt>
                <c:pt idx="25" formatCode="0.0">
                  <c:v>821.09868870967762</c:v>
                </c:pt>
                <c:pt idx="28" formatCode="0.0">
                  <c:v>1627.3199400000001</c:v>
                </c:pt>
              </c:numCache>
            </c:numRef>
          </c:val>
          <c:smooth val="0"/>
          <c:extLst>
            <c:ext xmlns:c16="http://schemas.microsoft.com/office/drawing/2014/chart" uri="{C3380CC4-5D6E-409C-BE32-E72D297353CC}">
              <c16:uniqueId val="{00000001-711B-F944-A202-0106D71C2053}"/>
            </c:ext>
          </c:extLst>
        </c:ser>
        <c:ser>
          <c:idx val="4"/>
          <c:order val="2"/>
          <c:tx>
            <c:v>スペイン-オランダ</c:v>
          </c:tx>
          <c:spPr>
            <a:ln w="44450">
              <a:solidFill>
                <a:srgbClr val="002060"/>
              </a:solidFill>
            </a:ln>
          </c:spPr>
          <c:marker>
            <c:symbol val="circle"/>
            <c:size val="11"/>
            <c:spPr>
              <a:solidFill>
                <a:srgbClr val="002060"/>
              </a:solidFill>
              <a:ln>
                <a:solidFill>
                  <a:srgbClr val="002060"/>
                </a:solidFill>
              </a:ln>
            </c:spPr>
          </c:marker>
          <c:val>
            <c:numRef>
              <c:f>DataF9.1!$S$7:$S$37</c:f>
              <c:numCache>
                <c:formatCode>General</c:formatCode>
                <c:ptCount val="31"/>
                <c:pt idx="5" formatCode="0.0">
                  <c:v>136.13740437422743</c:v>
                </c:pt>
                <c:pt idx="10" formatCode="0.0">
                  <c:v>547.68253686619607</c:v>
                </c:pt>
                <c:pt idx="15" formatCode="0.0">
                  <c:v>626.61038446087548</c:v>
                </c:pt>
                <c:pt idx="20" formatCode="0.0">
                  <c:v>619.79226107373881</c:v>
                </c:pt>
                <c:pt idx="25" formatCode="0.0">
                  <c:v>806.90639856662892</c:v>
                </c:pt>
                <c:pt idx="28" formatCode="0.0">
                  <c:v>1109.2919982982353</c:v>
                </c:pt>
              </c:numCache>
            </c:numRef>
          </c:val>
          <c:smooth val="0"/>
          <c:extLst>
            <c:ext xmlns:c16="http://schemas.microsoft.com/office/drawing/2014/chart" uri="{C3380CC4-5D6E-409C-BE32-E72D297353CC}">
              <c16:uniqueId val="{00000002-711B-F944-A202-0106D71C2053}"/>
            </c:ext>
          </c:extLst>
        </c:ser>
        <c:ser>
          <c:idx val="5"/>
          <c:order val="3"/>
          <c:tx>
            <c:v>オーストリア-プロイセン</c:v>
          </c:tx>
          <c:spPr>
            <a:ln w="44450"/>
          </c:spPr>
          <c:marker>
            <c:symbol val="circle"/>
            <c:size val="11"/>
          </c:marker>
          <c:val>
            <c:numRef>
              <c:f>DataF9.1!$R$7:$R$37</c:f>
              <c:numCache>
                <c:formatCode>General</c:formatCode>
                <c:ptCount val="31"/>
                <c:pt idx="10" formatCode="0.0">
                  <c:v>45.29725987986658</c:v>
                </c:pt>
                <c:pt idx="15" formatCode="0.0">
                  <c:v>80.931104318694963</c:v>
                </c:pt>
                <c:pt idx="20" formatCode="0.0">
                  <c:v>250.80269409614999</c:v>
                </c:pt>
                <c:pt idx="25" formatCode="0.0">
                  <c:v>551.65721086613337</c:v>
                </c:pt>
                <c:pt idx="28" formatCode="0.0">
                  <c:v>1153.5423502698666</c:v>
                </c:pt>
              </c:numCache>
            </c:numRef>
          </c:val>
          <c:smooth val="0"/>
          <c:extLst>
            <c:ext xmlns:c16="http://schemas.microsoft.com/office/drawing/2014/chart" uri="{C3380CC4-5D6E-409C-BE32-E72D297353CC}">
              <c16:uniqueId val="{00000003-711B-F944-A202-0106D71C2053}"/>
            </c:ext>
          </c:extLst>
        </c:ser>
        <c:ser>
          <c:idx val="3"/>
          <c:order val="4"/>
          <c:tx>
            <c:v>オスマン帝国</c:v>
          </c:tx>
          <c:spPr>
            <a:ln w="41275">
              <a:solidFill>
                <a:srgbClr val="C00000"/>
              </a:solidFill>
            </a:ln>
          </c:spPr>
          <c:marker>
            <c:symbol val="circle"/>
            <c:size val="10"/>
            <c:spPr>
              <a:solidFill>
                <a:srgbClr val="C00000"/>
              </a:solidFill>
              <a:ln>
                <a:solidFill>
                  <a:srgbClr val="C00000"/>
                </a:solidFill>
              </a:ln>
            </c:spPr>
          </c:marker>
          <c:cat>
            <c:numRef>
              <c:f>DataF9.1!$A$7:$A$37</c:f>
              <c:numCache>
                <c:formatCode>General</c:formatCode>
                <c:ptCount val="31"/>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numCache>
            </c:numRef>
          </c:cat>
          <c:val>
            <c:numRef>
              <c:f>DataF9.1!$Q$7:$Q$37</c:f>
              <c:numCache>
                <c:formatCode>General</c:formatCode>
                <c:ptCount val="31"/>
                <c:pt idx="5" formatCode="0.0">
                  <c:v>106.11345081725</c:v>
                </c:pt>
                <c:pt idx="10" formatCode="0.0">
                  <c:v>122.59913644799998</c:v>
                </c:pt>
                <c:pt idx="15" formatCode="0.0">
                  <c:v>150.07595897700003</c:v>
                </c:pt>
                <c:pt idx="20" formatCode="0.0">
                  <c:v>163.01484494136247</c:v>
                </c:pt>
                <c:pt idx="25" formatCode="0.0">
                  <c:v>179.39285851708451</c:v>
                </c:pt>
                <c:pt idx="28" formatCode="0.0">
                  <c:v>147.15198191139206</c:v>
                </c:pt>
              </c:numCache>
            </c:numRef>
          </c:val>
          <c:smooth val="0"/>
          <c:extLst>
            <c:ext xmlns:c16="http://schemas.microsoft.com/office/drawing/2014/chart" uri="{C3380CC4-5D6E-409C-BE32-E72D297353CC}">
              <c16:uniqueId val="{00000004-711B-F944-A202-0106D71C2053}"/>
            </c:ext>
          </c:extLst>
        </c:ser>
        <c:dLbls>
          <c:showLegendKey val="0"/>
          <c:showVal val="0"/>
          <c:showCatName val="0"/>
          <c:showSerName val="0"/>
          <c:showPercent val="0"/>
          <c:showBubbleSize val="0"/>
        </c:dLbls>
        <c:marker val="1"/>
        <c:smooth val="0"/>
        <c:axId val="569248696"/>
        <c:axId val="569247912"/>
      </c:lineChart>
      <c:catAx>
        <c:axId val="56924869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ja-JP"/>
          </a:p>
        </c:txPr>
        <c:crossAx val="569247912"/>
        <c:crossesAt val="0"/>
        <c:auto val="1"/>
        <c:lblAlgn val="ctr"/>
        <c:lblOffset val="100"/>
        <c:tickLblSkip val="5"/>
        <c:tickMarkSkip val="5"/>
        <c:noMultiLvlLbl val="0"/>
      </c:catAx>
      <c:valAx>
        <c:axId val="569247912"/>
        <c:scaling>
          <c:orientation val="minMax"/>
          <c:max val="2000"/>
          <c:min val="0"/>
        </c:scaling>
        <c:delete val="0"/>
        <c:axPos val="l"/>
        <c:majorGridlines>
          <c:spPr>
            <a:ln w="12700">
              <a:solidFill>
                <a:srgbClr val="000000"/>
              </a:solidFill>
              <a:prstDash val="sysDash"/>
            </a:ln>
          </c:spPr>
        </c:majorGridlines>
        <c:title>
          <c:tx>
            <c:rich>
              <a:bodyPr/>
              <a:lstStyle/>
              <a:p>
                <a:pPr>
                  <a:defRPr/>
                </a:pPr>
                <a:r>
                  <a:rPr lang="fr-FR" sz="1200"/>
                  <a:t>財政歳入、銀のトン数換算</a:t>
                </a:r>
              </a:p>
            </c:rich>
          </c:tx>
          <c:layout>
            <c:manualLayout>
              <c:xMode val="edge"/>
              <c:yMode val="edge"/>
              <c:x val="4.1783892698465854E-3"/>
              <c:y val="0.18292667641492261"/>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ja-JP"/>
          </a:p>
        </c:txPr>
        <c:crossAx val="569248696"/>
        <c:crosses val="autoZero"/>
        <c:crossBetween val="midCat"/>
        <c:majorUnit val="200"/>
      </c:valAx>
      <c:spPr>
        <a:noFill/>
        <a:ln w="25400">
          <a:solidFill>
            <a:schemeClr val="tx1"/>
          </a:solidFill>
        </a:ln>
      </c:spPr>
    </c:plotArea>
    <c:legend>
      <c:legendPos val="l"/>
      <c:layout>
        <c:manualLayout>
          <c:xMode val="edge"/>
          <c:yMode val="edge"/>
          <c:x val="0.19463295868663039"/>
          <c:y val="0.14561708914111016"/>
          <c:w val="0.2648828991208716"/>
          <c:h val="0.28705306776979134"/>
        </c:manualLayout>
      </c:layout>
      <c:overlay val="1"/>
      <c:spPr>
        <a:solidFill>
          <a:schemeClr val="bg1"/>
        </a:solidFill>
        <a:ln w="12700">
          <a:solidFill>
            <a:schemeClr val="tx1"/>
          </a:solidFill>
        </a:ln>
      </c:spPr>
      <c:txPr>
        <a:bodyPr/>
        <a:lstStyle/>
        <a:p>
          <a:pPr>
            <a:defRPr sz="1400" baseline="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図 9</a:t>
            </a:r>
            <a:r>
              <a:rPr lang="en-US" altLang="ja-JP" sz="1800" b="1" baseline="0">
                <a:latin typeface="Arial" panose="020B0604020202020204" pitchFamily="34" charset="0"/>
                <a:cs typeface="Arial" panose="020B0604020202020204" pitchFamily="34" charset="0"/>
              </a:rPr>
              <a:t>-</a:t>
            </a:r>
            <a:r>
              <a:rPr lang="fr-FR" sz="1800" b="1" baseline="0">
                <a:latin typeface="Arial" panose="020B0604020202020204" pitchFamily="34" charset="0"/>
                <a:cs typeface="Arial" panose="020B0604020202020204" pitchFamily="34" charset="0"/>
              </a:rPr>
              <a:t>2 各国の財政能力, 1500-1850年 </a:t>
            </a:r>
            <a:r>
              <a:rPr lang="fr-FR" sz="1800" b="0" baseline="0">
                <a:latin typeface="Arial" panose="020B0604020202020204" pitchFamily="34" charset="0"/>
                <a:cs typeface="Arial" panose="020B0604020202020204" pitchFamily="34" charset="0"/>
              </a:rPr>
              <a:t>(賃金日数)</a:t>
            </a:r>
          </a:p>
        </c:rich>
      </c:tx>
      <c:layout>
        <c:manualLayout>
          <c:xMode val="edge"/>
          <c:yMode val="edge"/>
          <c:x val="0.25294366176122768"/>
          <c:y val="2.2033318133680329E-3"/>
        </c:manualLayout>
      </c:layout>
      <c:overlay val="0"/>
      <c:spPr>
        <a:noFill/>
        <a:ln w="25400">
          <a:noFill/>
        </a:ln>
      </c:spPr>
    </c:title>
    <c:autoTitleDeleted val="0"/>
    <c:plotArea>
      <c:layout>
        <c:manualLayout>
          <c:layoutTarget val="inner"/>
          <c:xMode val="edge"/>
          <c:yMode val="edge"/>
          <c:x val="8.2079445261602213E-2"/>
          <c:y val="5.8928681720373619E-2"/>
          <c:w val="0.88450318341007605"/>
          <c:h val="0.7081595497944414"/>
        </c:manualLayout>
      </c:layout>
      <c:lineChart>
        <c:grouping val="standard"/>
        <c:varyColors val="0"/>
        <c:ser>
          <c:idx val="0"/>
          <c:order val="0"/>
          <c:tx>
            <c:v>イギリス</c:v>
          </c:tx>
          <c:spPr>
            <a:ln w="41275">
              <a:solidFill>
                <a:schemeClr val="accent3"/>
              </a:solidFill>
            </a:ln>
          </c:spPr>
          <c:marker>
            <c:symbol val="circle"/>
            <c:size val="11"/>
            <c:spPr>
              <a:solidFill>
                <a:schemeClr val="accent3"/>
              </a:solidFill>
              <a:ln>
                <a:solidFill>
                  <a:schemeClr val="accent3"/>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DataF9.1!$B$7:$B$42</c:f>
              <c:numCache>
                <c:formatCode>0.0</c:formatCode>
                <c:ptCount val="36"/>
                <c:pt idx="0">
                  <c:v>1.5293836978131219</c:v>
                </c:pt>
                <c:pt idx="5">
                  <c:v>2.6848193222358803</c:v>
                </c:pt>
                <c:pt idx="10">
                  <c:v>2.6158442376404771</c:v>
                </c:pt>
                <c:pt idx="15">
                  <c:v>4.1701036013813528</c:v>
                </c:pt>
                <c:pt idx="20">
                  <c:v>8.9254707908664717</c:v>
                </c:pt>
                <c:pt idx="25">
                  <c:v>9.7199879708747989</c:v>
                </c:pt>
                <c:pt idx="28">
                  <c:v>15.477022821327383</c:v>
                </c:pt>
                <c:pt idx="32">
                  <c:v>19.991154477547866</c:v>
                </c:pt>
                <c:pt idx="35">
                  <c:v>19.289710460791799</c:v>
                </c:pt>
              </c:numCache>
            </c:numRef>
          </c:val>
          <c:smooth val="0"/>
          <c:extLst>
            <c:ext xmlns:c16="http://schemas.microsoft.com/office/drawing/2014/chart" uri="{C3380CC4-5D6E-409C-BE32-E72D297353CC}">
              <c16:uniqueId val="{00000000-BCE8-5F45-AB93-5E142F57AD09}"/>
            </c:ext>
          </c:extLst>
        </c:ser>
        <c:ser>
          <c:idx val="1"/>
          <c:order val="1"/>
          <c:tx>
            <c:v>フランス</c:v>
          </c:tx>
          <c:spPr>
            <a:ln w="41275">
              <a:solidFill>
                <a:schemeClr val="accent5"/>
              </a:solidFill>
            </a:ln>
          </c:spPr>
          <c:marker>
            <c:symbol val="triangle"/>
            <c:size val="11"/>
            <c:spPr>
              <a:solidFill>
                <a:schemeClr val="accent5"/>
              </a:solidFill>
              <a:ln>
                <a:solidFill>
                  <a:schemeClr val="accent5"/>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DataF9.1!$C$7:$C$42</c:f>
              <c:numCache>
                <c:formatCode>0.0</c:formatCode>
                <c:ptCount val="36"/>
                <c:pt idx="0">
                  <c:v>2.6370004120313144</c:v>
                </c:pt>
                <c:pt idx="5">
                  <c:v>3.1724403609644143</c:v>
                </c:pt>
                <c:pt idx="10">
                  <c:v>3.0101645946608331</c:v>
                </c:pt>
                <c:pt idx="15">
                  <c:v>6</c:v>
                </c:pt>
                <c:pt idx="20">
                  <c:v>7.7</c:v>
                </c:pt>
                <c:pt idx="25">
                  <c:v>10.019461827748975</c:v>
                </c:pt>
                <c:pt idx="28">
                  <c:v>12.874445597126819</c:v>
                </c:pt>
                <c:pt idx="32">
                  <c:v>18.024223835977544</c:v>
                </c:pt>
                <c:pt idx="35">
                  <c:v>20.026915373308384</c:v>
                </c:pt>
              </c:numCache>
            </c:numRef>
          </c:val>
          <c:smooth val="0"/>
          <c:extLst>
            <c:ext xmlns:c16="http://schemas.microsoft.com/office/drawing/2014/chart" uri="{C3380CC4-5D6E-409C-BE32-E72D297353CC}">
              <c16:uniqueId val="{00000001-BCE8-5F45-AB93-5E142F57AD09}"/>
            </c:ext>
          </c:extLst>
        </c:ser>
        <c:ser>
          <c:idx val="2"/>
          <c:order val="2"/>
          <c:tx>
            <c:v>プロイセン</c:v>
          </c:tx>
          <c:spPr>
            <a:ln w="41275">
              <a:solidFill>
                <a:schemeClr val="accent6"/>
              </a:solidFill>
            </a:ln>
          </c:spPr>
          <c:marker>
            <c:symbol val="triangle"/>
            <c:size val="11"/>
            <c:spPr>
              <a:solidFill>
                <a:schemeClr val="accent6"/>
              </a:solidFill>
              <a:ln>
                <a:solidFill>
                  <a:schemeClr val="accent6"/>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DataF9.1!$D$7:$D$42</c:f>
              <c:numCache>
                <c:formatCode>0.0</c:formatCode>
                <c:ptCount val="36"/>
                <c:pt idx="10">
                  <c:v>0.96271733885666799</c:v>
                </c:pt>
                <c:pt idx="15">
                  <c:v>2.036631881189563</c:v>
                </c:pt>
                <c:pt idx="20">
                  <c:v>6.6374930296021235</c:v>
                </c:pt>
                <c:pt idx="25">
                  <c:v>14.311345100790509</c:v>
                </c:pt>
                <c:pt idx="28">
                  <c:v>12.305773523074926</c:v>
                </c:pt>
                <c:pt idx="32">
                  <c:v>16.407698030766571</c:v>
                </c:pt>
                <c:pt idx="35">
                  <c:v>18.595391101535448</c:v>
                </c:pt>
              </c:numCache>
            </c:numRef>
          </c:val>
          <c:smooth val="0"/>
          <c:extLst>
            <c:ext xmlns:c16="http://schemas.microsoft.com/office/drawing/2014/chart" uri="{C3380CC4-5D6E-409C-BE32-E72D297353CC}">
              <c16:uniqueId val="{00000002-BCE8-5F45-AB93-5E142F57AD09}"/>
            </c:ext>
          </c:extLst>
        </c:ser>
        <c:ser>
          <c:idx val="3"/>
          <c:order val="3"/>
          <c:tx>
            <c:v>オスマン帝国</c:v>
          </c:tx>
          <c:spPr>
            <a:ln w="41275">
              <a:solidFill>
                <a:srgbClr val="C00000"/>
              </a:solidFill>
            </a:ln>
          </c:spPr>
          <c:marker>
            <c:symbol val="circle"/>
            <c:size val="10"/>
            <c:spPr>
              <a:solidFill>
                <a:srgbClr val="C00000"/>
              </a:solidFill>
              <a:ln>
                <a:solidFill>
                  <a:srgbClr val="C00000"/>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DataF9.1!$E$7:$E$42</c:f>
              <c:numCache>
                <c:formatCode>0.0</c:formatCode>
                <c:ptCount val="36"/>
                <c:pt idx="5">
                  <c:v>1.6899874615520845</c:v>
                </c:pt>
                <c:pt idx="10">
                  <c:v>1.4406835198711967</c:v>
                </c:pt>
                <c:pt idx="15">
                  <c:v>1.7147640810453046</c:v>
                </c:pt>
                <c:pt idx="20">
                  <c:v>2.5632692060621256</c:v>
                </c:pt>
                <c:pt idx="25">
                  <c:v>2.485406910599854</c:v>
                </c:pt>
                <c:pt idx="28">
                  <c:v>1.5132280696504448</c:v>
                </c:pt>
                <c:pt idx="32">
                  <c:v>3</c:v>
                </c:pt>
                <c:pt idx="35">
                  <c:v>5</c:v>
                </c:pt>
              </c:numCache>
            </c:numRef>
          </c:val>
          <c:smooth val="0"/>
          <c:extLst>
            <c:ext xmlns:c16="http://schemas.microsoft.com/office/drawing/2014/chart" uri="{C3380CC4-5D6E-409C-BE32-E72D297353CC}">
              <c16:uniqueId val="{00000003-BCE8-5F45-AB93-5E142F57AD09}"/>
            </c:ext>
          </c:extLst>
        </c:ser>
        <c:ser>
          <c:idx val="4"/>
          <c:order val="4"/>
          <c:tx>
            <c:v>中国帝国</c:v>
          </c:tx>
          <c:spPr>
            <a:ln w="41275">
              <a:solidFill>
                <a:schemeClr val="accent4"/>
              </a:solidFill>
            </a:ln>
          </c:spPr>
          <c:marker>
            <c:symbol val="circle"/>
            <c:size val="10"/>
            <c:spPr>
              <a:solidFill>
                <a:schemeClr val="accent4"/>
              </a:solidFill>
              <a:ln>
                <a:solidFill>
                  <a:schemeClr val="accent4"/>
                </a:solidFill>
              </a:ln>
            </c:spPr>
          </c:marker>
          <c:val>
            <c:numRef>
              <c:f>DataF9.1!$F$7:$F$42</c:f>
              <c:numCache>
                <c:formatCode>0.0</c:formatCode>
                <c:ptCount val="36"/>
                <c:pt idx="5">
                  <c:v>2.5</c:v>
                </c:pt>
                <c:pt idx="15">
                  <c:v>3.75</c:v>
                </c:pt>
                <c:pt idx="25">
                  <c:v>5</c:v>
                </c:pt>
                <c:pt idx="35">
                  <c:v>3.75</c:v>
                </c:pt>
              </c:numCache>
            </c:numRef>
          </c:val>
          <c:smooth val="0"/>
          <c:extLst>
            <c:ext xmlns:c16="http://schemas.microsoft.com/office/drawing/2014/chart" uri="{C3380CC4-5D6E-409C-BE32-E72D297353CC}">
              <c16:uniqueId val="{00000004-BCE8-5F45-AB93-5E142F57AD09}"/>
            </c:ext>
          </c:extLst>
        </c:ser>
        <c:dLbls>
          <c:showLegendKey val="0"/>
          <c:showVal val="0"/>
          <c:showCatName val="0"/>
          <c:showSerName val="0"/>
          <c:showPercent val="0"/>
          <c:showBubbleSize val="0"/>
        </c:dLbls>
        <c:marker val="1"/>
        <c:smooth val="0"/>
        <c:axId val="626711160"/>
        <c:axId val="626710376"/>
      </c:lineChart>
      <c:catAx>
        <c:axId val="6267111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ja-JP"/>
          </a:p>
        </c:txPr>
        <c:crossAx val="626710376"/>
        <c:crossesAt val="0"/>
        <c:auto val="1"/>
        <c:lblAlgn val="ctr"/>
        <c:lblOffset val="100"/>
        <c:tickLblSkip val="5"/>
        <c:tickMarkSkip val="5"/>
        <c:noMultiLvlLbl val="0"/>
      </c:catAx>
      <c:valAx>
        <c:axId val="626710376"/>
        <c:scaling>
          <c:orientation val="minMax"/>
          <c:max val="22"/>
          <c:min val="0"/>
        </c:scaling>
        <c:delete val="0"/>
        <c:axPos val="l"/>
        <c:majorGridlines>
          <c:spPr>
            <a:ln w="12700">
              <a:solidFill>
                <a:srgbClr val="000000"/>
              </a:solidFill>
              <a:prstDash val="sysDash"/>
            </a:ln>
          </c:spPr>
        </c:majorGridlines>
        <c:title>
          <c:tx>
            <c:rich>
              <a:bodyPr/>
              <a:lstStyle/>
              <a:p>
                <a:pPr>
                  <a:defRPr/>
                </a:pPr>
                <a:r>
                  <a:rPr lang="fr-FR" sz="1200"/>
                  <a:t>1人当たり財政歳入、賃金日数換算</a:t>
                </a:r>
              </a:p>
            </c:rich>
          </c:tx>
          <c:layout>
            <c:manualLayout>
              <c:xMode val="edge"/>
              <c:yMode val="edge"/>
              <c:x val="5.5673656261422694E-3"/>
              <c:y val="0.22748001934116124"/>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ja-JP"/>
          </a:p>
        </c:txPr>
        <c:crossAx val="626711160"/>
        <c:crosses val="autoZero"/>
        <c:crossBetween val="midCat"/>
        <c:majorUnit val="2"/>
      </c:valAx>
      <c:spPr>
        <a:noFill/>
        <a:ln w="25400">
          <a:solidFill>
            <a:schemeClr val="tx1"/>
          </a:solidFill>
        </a:ln>
      </c:spPr>
    </c:plotArea>
    <c:legend>
      <c:legendPos val="l"/>
      <c:layout>
        <c:manualLayout>
          <c:xMode val="edge"/>
          <c:yMode val="edge"/>
          <c:x val="0.19386772384536483"/>
          <c:y val="0.1591341275641617"/>
          <c:w val="0.20284243839879137"/>
          <c:h val="0.30507581616796631"/>
        </c:manualLayout>
      </c:layout>
      <c:overlay val="1"/>
      <c:spPr>
        <a:solidFill>
          <a:schemeClr val="bg1"/>
        </a:solidFill>
        <a:ln w="12700">
          <a:solidFill>
            <a:schemeClr val="tx1"/>
          </a:solidFill>
        </a:ln>
      </c:spPr>
      <c:txPr>
        <a:bodyPr/>
        <a:lstStyle/>
        <a:p>
          <a:pPr>
            <a:defRPr sz="1400" baseline="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1700" baseline="0"/>
              <a:t>図 9</a:t>
            </a:r>
            <a:r>
              <a:rPr lang="en-US" altLang="ja-JP" sz="1700" baseline="0"/>
              <a:t>-</a:t>
            </a:r>
            <a:r>
              <a:rPr lang="fr-FR" sz="1700" baseline="0"/>
              <a:t>3 三層社会の発達：ヨーロッパと日本 1530-1870年</a:t>
            </a:r>
            <a:endParaRPr lang="fr-FR" sz="1700"/>
          </a:p>
        </c:rich>
      </c:tx>
      <c:layout>
        <c:manualLayout>
          <c:xMode val="edge"/>
          <c:yMode val="edge"/>
          <c:x val="0.19983550488599344"/>
          <c:y val="9.0647686832740215E-3"/>
        </c:manualLayout>
      </c:layout>
      <c:overlay val="0"/>
    </c:title>
    <c:autoTitleDeleted val="0"/>
    <c:plotArea>
      <c:layout>
        <c:manualLayout>
          <c:layoutTarget val="inner"/>
          <c:xMode val="edge"/>
          <c:yMode val="edge"/>
          <c:x val="8.7372862934424561E-2"/>
          <c:y val="6.453415931051526E-2"/>
          <c:w val="0.90290070524026633"/>
          <c:h val="0.73371157589249703"/>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extLst>
              <c:ext xmlns:c16="http://schemas.microsoft.com/office/drawing/2014/chart" uri="{C3380CC4-5D6E-409C-BE32-E72D297353CC}">
                <c16:uniqueId val="{00000001-EA60-D14F-87C7-3406E32B1137}"/>
              </c:ext>
            </c:extLst>
          </c:dPt>
          <c:dPt>
            <c:idx val="1"/>
            <c:invertIfNegative val="0"/>
            <c:bubble3D val="0"/>
            <c:spPr>
              <a:solidFill>
                <a:schemeClr val="accent2"/>
              </a:solidFill>
              <a:ln>
                <a:solidFill>
                  <a:sysClr val="windowText" lastClr="000000"/>
                </a:solidFill>
              </a:ln>
            </c:spPr>
            <c:extLst>
              <c:ext xmlns:c16="http://schemas.microsoft.com/office/drawing/2014/chart" uri="{C3380CC4-5D6E-409C-BE32-E72D297353CC}">
                <c16:uniqueId val="{00000003-EA60-D14F-87C7-3406E32B1137}"/>
              </c:ext>
            </c:extLst>
          </c:dPt>
          <c:dPt>
            <c:idx val="2"/>
            <c:invertIfNegative val="0"/>
            <c:bubble3D val="0"/>
            <c:spPr>
              <a:solidFill>
                <a:schemeClr val="accent1"/>
              </a:solidFill>
              <a:ln>
                <a:solidFill>
                  <a:sysClr val="windowText" lastClr="000000"/>
                </a:solidFill>
              </a:ln>
            </c:spPr>
            <c:extLst>
              <c:ext xmlns:c16="http://schemas.microsoft.com/office/drawing/2014/chart" uri="{C3380CC4-5D6E-409C-BE32-E72D297353CC}">
                <c16:uniqueId val="{00000005-EA60-D14F-87C7-3406E32B1137}"/>
              </c:ext>
            </c:extLst>
          </c:dPt>
          <c:dPt>
            <c:idx val="3"/>
            <c:invertIfNegative val="0"/>
            <c:bubble3D val="0"/>
            <c:spPr>
              <a:solidFill>
                <a:schemeClr val="accent1"/>
              </a:solidFill>
              <a:ln>
                <a:solidFill>
                  <a:sysClr val="windowText" lastClr="000000"/>
                </a:solidFill>
              </a:ln>
            </c:spPr>
            <c:extLst>
              <c:ext xmlns:c16="http://schemas.microsoft.com/office/drawing/2014/chart" uri="{C3380CC4-5D6E-409C-BE32-E72D297353CC}">
                <c16:uniqueId val="{00000007-EA60-D14F-87C7-3406E32B1137}"/>
              </c:ext>
            </c:extLst>
          </c:dPt>
          <c:dPt>
            <c:idx val="4"/>
            <c:invertIfNegative val="0"/>
            <c:bubble3D val="0"/>
            <c:spPr>
              <a:solidFill>
                <a:schemeClr val="accent3"/>
              </a:solidFill>
              <a:ln>
                <a:solidFill>
                  <a:sysClr val="windowText" lastClr="000000"/>
                </a:solidFill>
              </a:ln>
            </c:spPr>
            <c:extLst>
              <c:ext xmlns:c16="http://schemas.microsoft.com/office/drawing/2014/chart" uri="{C3380CC4-5D6E-409C-BE32-E72D297353CC}">
                <c16:uniqueId val="{00000009-EA60-D14F-87C7-3406E32B1137}"/>
              </c:ext>
            </c:extLst>
          </c:dPt>
          <c:dPt>
            <c:idx val="5"/>
            <c:invertIfNegative val="0"/>
            <c:bubble3D val="0"/>
            <c:spPr>
              <a:solidFill>
                <a:schemeClr val="accent3"/>
              </a:solidFill>
              <a:ln>
                <a:solidFill>
                  <a:sysClr val="windowText" lastClr="000000"/>
                </a:solidFill>
              </a:ln>
            </c:spPr>
            <c:extLst>
              <c:ext xmlns:c16="http://schemas.microsoft.com/office/drawing/2014/chart" uri="{C3380CC4-5D6E-409C-BE32-E72D297353CC}">
                <c16:uniqueId val="{0000000B-EA60-D14F-87C7-3406E32B1137}"/>
              </c:ext>
            </c:extLst>
          </c:dPt>
          <c:cat>
            <c:strRef>
              <c:f>DataF9.3!$A$4:$A$9</c:f>
              <c:strCache>
                <c:ptCount val="6"/>
                <c:pt idx="0">
                  <c:v>イギリス 1530年</c:v>
                </c:pt>
                <c:pt idx="1">
                  <c:v>イギリス 1790年</c:v>
                </c:pt>
                <c:pt idx="2">
                  <c:v>フランス 1560年</c:v>
                </c:pt>
                <c:pt idx="3">
                  <c:v>フランス 1780年</c:v>
                </c:pt>
                <c:pt idx="4">
                  <c:v>日本 1720年</c:v>
                </c:pt>
                <c:pt idx="5">
                  <c:v>日本 1870年</c:v>
                </c:pt>
              </c:strCache>
            </c:strRef>
          </c:cat>
          <c:val>
            <c:numRef>
              <c:f>DataF9.3!$B$4:$B$9</c:f>
              <c:numCache>
                <c:formatCode>0.0%</c:formatCode>
                <c:ptCount val="6"/>
                <c:pt idx="0">
                  <c:v>2.9000000000000001E-2</c:v>
                </c:pt>
                <c:pt idx="1">
                  <c:v>8.9999999999999993E-3</c:v>
                </c:pt>
                <c:pt idx="2">
                  <c:v>3.3000000000000002E-2</c:v>
                </c:pt>
                <c:pt idx="3">
                  <c:v>1.7000000000000001E-2</c:v>
                </c:pt>
                <c:pt idx="4">
                  <c:v>1.4999999999999999E-2</c:v>
                </c:pt>
                <c:pt idx="5">
                  <c:v>1.1363636363636364E-2</c:v>
                </c:pt>
              </c:numCache>
            </c:numRef>
          </c:val>
          <c:extLst>
            <c:ext xmlns:c16="http://schemas.microsoft.com/office/drawing/2014/chart" uri="{C3380CC4-5D6E-409C-BE32-E72D297353CC}">
              <c16:uniqueId val="{0000000C-EA60-D14F-87C7-3406E32B1137}"/>
            </c:ext>
          </c:extLst>
        </c:ser>
        <c:ser>
          <c:idx val="1"/>
          <c:order val="1"/>
          <c:spPr>
            <a:solidFill>
              <a:schemeClr val="accent2"/>
            </a:solidFill>
            <a:ln>
              <a:solidFill>
                <a:schemeClr val="tx1"/>
              </a:solidFill>
            </a:ln>
          </c:spPr>
          <c:invertIfNegative val="0"/>
          <c:dPt>
            <c:idx val="0"/>
            <c:invertIfNegative val="0"/>
            <c:bubble3D val="0"/>
            <c:extLst>
              <c:ext xmlns:c16="http://schemas.microsoft.com/office/drawing/2014/chart" uri="{C3380CC4-5D6E-409C-BE32-E72D297353CC}">
                <c16:uniqueId val="{0000000D-EA60-D14F-87C7-3406E32B1137}"/>
              </c:ext>
            </c:extLst>
          </c:dPt>
          <c:dPt>
            <c:idx val="1"/>
            <c:invertIfNegative val="0"/>
            <c:bubble3D val="0"/>
            <c:extLst>
              <c:ext xmlns:c16="http://schemas.microsoft.com/office/drawing/2014/chart" uri="{C3380CC4-5D6E-409C-BE32-E72D297353CC}">
                <c16:uniqueId val="{0000000E-EA60-D14F-87C7-3406E32B1137}"/>
              </c:ext>
            </c:extLst>
          </c:dPt>
          <c:dPt>
            <c:idx val="2"/>
            <c:invertIfNegative val="0"/>
            <c:bubble3D val="0"/>
            <c:spPr>
              <a:solidFill>
                <a:schemeClr val="accent1"/>
              </a:solidFill>
              <a:ln>
                <a:solidFill>
                  <a:schemeClr val="tx1"/>
                </a:solidFill>
              </a:ln>
            </c:spPr>
            <c:extLst>
              <c:ext xmlns:c16="http://schemas.microsoft.com/office/drawing/2014/chart" uri="{C3380CC4-5D6E-409C-BE32-E72D297353CC}">
                <c16:uniqueId val="{00000010-EA60-D14F-87C7-3406E32B1137}"/>
              </c:ext>
            </c:extLst>
          </c:dPt>
          <c:dPt>
            <c:idx val="3"/>
            <c:invertIfNegative val="0"/>
            <c:bubble3D val="0"/>
            <c:spPr>
              <a:solidFill>
                <a:schemeClr val="accent1"/>
              </a:solidFill>
              <a:ln>
                <a:solidFill>
                  <a:schemeClr val="tx1"/>
                </a:solidFill>
              </a:ln>
            </c:spPr>
            <c:extLst>
              <c:ext xmlns:c16="http://schemas.microsoft.com/office/drawing/2014/chart" uri="{C3380CC4-5D6E-409C-BE32-E72D297353CC}">
                <c16:uniqueId val="{00000012-EA60-D14F-87C7-3406E32B1137}"/>
              </c:ext>
            </c:extLst>
          </c:dPt>
          <c:dPt>
            <c:idx val="4"/>
            <c:invertIfNegative val="0"/>
            <c:bubble3D val="0"/>
            <c:spPr>
              <a:solidFill>
                <a:schemeClr val="accent3"/>
              </a:solidFill>
              <a:ln>
                <a:solidFill>
                  <a:schemeClr val="tx1"/>
                </a:solidFill>
              </a:ln>
            </c:spPr>
            <c:extLst>
              <c:ext xmlns:c16="http://schemas.microsoft.com/office/drawing/2014/chart" uri="{C3380CC4-5D6E-409C-BE32-E72D297353CC}">
                <c16:uniqueId val="{00000014-EA60-D14F-87C7-3406E32B1137}"/>
              </c:ext>
            </c:extLst>
          </c:dPt>
          <c:dPt>
            <c:idx val="5"/>
            <c:invertIfNegative val="0"/>
            <c:bubble3D val="0"/>
            <c:spPr>
              <a:solidFill>
                <a:schemeClr val="accent3"/>
              </a:solidFill>
              <a:ln>
                <a:solidFill>
                  <a:schemeClr val="tx1"/>
                </a:solidFill>
              </a:ln>
            </c:spPr>
            <c:extLst>
              <c:ext xmlns:c16="http://schemas.microsoft.com/office/drawing/2014/chart" uri="{C3380CC4-5D6E-409C-BE32-E72D297353CC}">
                <c16:uniqueId val="{00000016-EA60-D14F-87C7-3406E32B1137}"/>
              </c:ext>
            </c:extLst>
          </c:dPt>
          <c:cat>
            <c:strRef>
              <c:f>DataF9.3!$A$4:$A$9</c:f>
              <c:strCache>
                <c:ptCount val="6"/>
                <c:pt idx="0">
                  <c:v>イギリス 1530年</c:v>
                </c:pt>
                <c:pt idx="1">
                  <c:v>イギリス 1790年</c:v>
                </c:pt>
                <c:pt idx="2">
                  <c:v>フランス 1560年</c:v>
                </c:pt>
                <c:pt idx="3">
                  <c:v>フランス 1780年</c:v>
                </c:pt>
                <c:pt idx="4">
                  <c:v>日本 1720年</c:v>
                </c:pt>
                <c:pt idx="5">
                  <c:v>日本 1870年</c:v>
                </c:pt>
              </c:strCache>
            </c:strRef>
          </c:cat>
          <c:val>
            <c:numRef>
              <c:f>DataF9.3!$C$4:$C$9</c:f>
              <c:numCache>
                <c:formatCode>0.0%</c:formatCode>
                <c:ptCount val="6"/>
                <c:pt idx="0">
                  <c:v>1.4999999999999999E-2</c:v>
                </c:pt>
                <c:pt idx="1">
                  <c:v>1.2E-2</c:v>
                </c:pt>
                <c:pt idx="2">
                  <c:v>1.9E-2</c:v>
                </c:pt>
                <c:pt idx="3">
                  <c:v>7.0000000000000001E-3</c:v>
                </c:pt>
                <c:pt idx="4">
                  <c:v>5.7700000000000008E-2</c:v>
                </c:pt>
                <c:pt idx="5">
                  <c:v>3.318181818181818E-2</c:v>
                </c:pt>
              </c:numCache>
            </c:numRef>
          </c:val>
          <c:extLst>
            <c:ext xmlns:c16="http://schemas.microsoft.com/office/drawing/2014/chart" uri="{C3380CC4-5D6E-409C-BE32-E72D297353CC}">
              <c16:uniqueId val="{00000017-EA60-D14F-87C7-3406E32B1137}"/>
            </c:ext>
          </c:extLst>
        </c:ser>
        <c:dLbls>
          <c:showLegendKey val="0"/>
          <c:showVal val="0"/>
          <c:showCatName val="0"/>
          <c:showSerName val="0"/>
          <c:showPercent val="0"/>
          <c:showBubbleSize val="0"/>
        </c:dLbls>
        <c:gapWidth val="10"/>
        <c:axId val="626709592"/>
        <c:axId val="580211920"/>
        <c:extLst>
          <c:ext xmlns:c15="http://schemas.microsoft.com/office/drawing/2012/chart" uri="{02D57815-91ED-43cb-92C2-25804820EDAC}">
            <c15:filteredBarSeries>
              <c15:ser>
                <c:idx val="2"/>
                <c:order val="2"/>
                <c:spPr>
                  <a:solidFill>
                    <a:schemeClr val="accent3"/>
                  </a:solidFill>
                  <a:ln>
                    <a:solidFill>
                      <a:schemeClr val="tx1"/>
                    </a:solidFill>
                  </a:ln>
                </c:spPr>
                <c:invertIfNegative val="0"/>
                <c:dPt>
                  <c:idx val="0"/>
                  <c:invertIfNegative val="0"/>
                  <c:bubble3D val="0"/>
                  <c:spPr>
                    <a:solidFill>
                      <a:schemeClr val="accent1"/>
                    </a:solidFill>
                    <a:ln>
                      <a:solidFill>
                        <a:schemeClr val="tx1"/>
                      </a:solidFill>
                    </a:ln>
                  </c:spPr>
                  <c:extLst>
                    <c:ext xmlns:c16="http://schemas.microsoft.com/office/drawing/2014/chart" uri="{C3380CC4-5D6E-409C-BE32-E72D297353CC}">
                      <c16:uniqueId val="{00000019-EA60-D14F-87C7-3406E32B1137}"/>
                    </c:ext>
                  </c:extLst>
                </c:dPt>
                <c:dPt>
                  <c:idx val="1"/>
                  <c:invertIfNegative val="0"/>
                  <c:bubble3D val="0"/>
                  <c:spPr>
                    <a:solidFill>
                      <a:schemeClr val="accent1"/>
                    </a:solidFill>
                    <a:ln>
                      <a:solidFill>
                        <a:schemeClr val="tx1"/>
                      </a:solidFill>
                    </a:ln>
                  </c:spPr>
                  <c:extLst>
                    <c:ext xmlns:c16="http://schemas.microsoft.com/office/drawing/2014/chart" uri="{C3380CC4-5D6E-409C-BE32-E72D297353CC}">
                      <c16:uniqueId val="{0000001B-EA60-D14F-87C7-3406E32B1137}"/>
                    </c:ext>
                  </c:extLst>
                </c:dPt>
                <c:dPt>
                  <c:idx val="2"/>
                  <c:invertIfNegative val="0"/>
                  <c:bubble3D val="0"/>
                  <c:spPr>
                    <a:solidFill>
                      <a:schemeClr val="accent6"/>
                    </a:solidFill>
                    <a:ln>
                      <a:solidFill>
                        <a:schemeClr val="tx1"/>
                      </a:solidFill>
                    </a:ln>
                  </c:spPr>
                  <c:extLst>
                    <c:ext xmlns:c16="http://schemas.microsoft.com/office/drawing/2014/chart" uri="{C3380CC4-5D6E-409C-BE32-E72D297353CC}">
                      <c16:uniqueId val="{0000001D-EA60-D14F-87C7-3406E32B1137}"/>
                    </c:ext>
                  </c:extLst>
                </c:dPt>
                <c:cat>
                  <c:strRef>
                    <c:extLst>
                      <c:ext uri="{02D57815-91ED-43cb-92C2-25804820EDAC}">
                        <c15:formulaRef>
                          <c15:sqref>DataF9.3!$A$4:$A$9</c15:sqref>
                        </c15:formulaRef>
                      </c:ext>
                    </c:extLst>
                    <c:strCache>
                      <c:ptCount val="6"/>
                      <c:pt idx="0">
                        <c:v>イギリス 1530年</c:v>
                      </c:pt>
                      <c:pt idx="1">
                        <c:v>イギリス 1790年</c:v>
                      </c:pt>
                      <c:pt idx="2">
                        <c:v>フランス 1560年</c:v>
                      </c:pt>
                      <c:pt idx="3">
                        <c:v>フランス 1780年</c:v>
                      </c:pt>
                      <c:pt idx="4">
                        <c:v>日本 1720年</c:v>
                      </c:pt>
                      <c:pt idx="5">
                        <c:v>日本 1870年</c:v>
                      </c:pt>
                    </c:strCache>
                  </c:strRef>
                </c:cat>
                <c:val>
                  <c:numRef>
                    <c:extLst>
                      <c:ext uri="{02D57815-91ED-43cb-92C2-25804820EDAC}">
                        <c15:formulaRef>
                          <c15:sqref>DataF9.3!$D$4:$D$9</c15:sqref>
                        </c15:formulaRef>
                      </c:ext>
                    </c:extLst>
                    <c:numCache>
                      <c:formatCode>0.0%</c:formatCode>
                      <c:ptCount val="6"/>
                      <c:pt idx="0">
                        <c:v>4.3999999999999997E-2</c:v>
                      </c:pt>
                      <c:pt idx="1">
                        <c:v>2.0999999999999998E-2</c:v>
                      </c:pt>
                      <c:pt idx="2">
                        <c:v>5.2000000000000005E-2</c:v>
                      </c:pt>
                      <c:pt idx="3">
                        <c:v>2.4E-2</c:v>
                      </c:pt>
                      <c:pt idx="4">
                        <c:v>7.2700000000000015E-2</c:v>
                      </c:pt>
                      <c:pt idx="5">
                        <c:v>4.4545454545454541E-2</c:v>
                      </c:pt>
                    </c:numCache>
                  </c:numRef>
                </c:val>
                <c:extLst>
                  <c:ext xmlns:c16="http://schemas.microsoft.com/office/drawing/2014/chart" uri="{C3380CC4-5D6E-409C-BE32-E72D297353CC}">
                    <c16:uniqueId val="{0000001E-EA60-D14F-87C7-3406E32B1137}"/>
                  </c:ext>
                </c:extLst>
              </c15:ser>
            </c15:filteredBarSeries>
          </c:ext>
        </c:extLst>
      </c:barChart>
      <c:catAx>
        <c:axId val="626709592"/>
        <c:scaling>
          <c:orientation val="minMax"/>
        </c:scaling>
        <c:delete val="0"/>
        <c:axPos val="b"/>
        <c:numFmt formatCode="General" sourceLinked="0"/>
        <c:majorTickMark val="out"/>
        <c:minorTickMark val="none"/>
        <c:tickLblPos val="nextTo"/>
        <c:txPr>
          <a:bodyPr/>
          <a:lstStyle/>
          <a:p>
            <a:pPr>
              <a:defRPr sz="1400" b="1" i="0">
                <a:latin typeface="Arial"/>
              </a:defRPr>
            </a:pPr>
            <a:endParaRPr lang="ja-JP"/>
          </a:p>
        </c:txPr>
        <c:crossAx val="580211920"/>
        <c:crosses val="autoZero"/>
        <c:auto val="1"/>
        <c:lblAlgn val="ctr"/>
        <c:lblOffset val="100"/>
        <c:noMultiLvlLbl val="0"/>
      </c:catAx>
      <c:valAx>
        <c:axId val="580211920"/>
        <c:scaling>
          <c:orientation val="minMax"/>
          <c:max val="7.0000000000000007E-2"/>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成人男性人口に占める割合</a:t>
                </a:r>
              </a:p>
            </c:rich>
          </c:tx>
          <c:layout>
            <c:manualLayout>
              <c:xMode val="edge"/>
              <c:yMode val="edge"/>
              <c:x val="8.5028765653464462E-3"/>
              <c:y val="0.2411644667552677"/>
            </c:manualLayout>
          </c:layout>
          <c:overlay val="0"/>
        </c:title>
        <c:numFmt formatCode="0%" sourceLinked="0"/>
        <c:majorTickMark val="out"/>
        <c:minorTickMark val="none"/>
        <c:tickLblPos val="nextTo"/>
        <c:txPr>
          <a:bodyPr/>
          <a:lstStyle/>
          <a:p>
            <a:pPr>
              <a:defRPr sz="1600" b="0" i="0">
                <a:latin typeface="Arial"/>
              </a:defRPr>
            </a:pPr>
            <a:endParaRPr lang="ja-JP"/>
          </a:p>
        </c:txPr>
        <c:crossAx val="626709592"/>
        <c:crosses val="autoZero"/>
        <c:crossBetween val="between"/>
        <c:majorUnit val="1.0000000000000002E-2"/>
      </c:valAx>
      <c:spPr>
        <a:ln w="25400">
          <a:solidFill>
            <a:schemeClr val="tx1"/>
          </a:solidFill>
        </a:ln>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0"/>
  </sheetPr>
  <sheetViews>
    <sheetView zoomScale="12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0"/>
  </sheetPr>
  <sheetViews>
    <sheetView zoomScale="12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0"/>
  </sheetPr>
  <sheetViews>
    <sheetView tabSelected="1" zoomScale="127"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162143" cy="5664603"/>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0.03323</cdr:x>
      <cdr:y>0.83523</cdr:y>
    </cdr:from>
    <cdr:to>
      <cdr:x>0.97735</cdr:x>
      <cdr:y>0.97244</cdr:y>
    </cdr:to>
    <cdr:sp macro="" textlink="">
      <cdr:nvSpPr>
        <cdr:cNvPr id="4" name="Rectangle 3"/>
        <cdr:cNvSpPr/>
      </cdr:nvSpPr>
      <cdr:spPr>
        <a:xfrm xmlns:a="http://schemas.openxmlformats.org/drawingml/2006/main">
          <a:off x="303855" y="4708459"/>
          <a:ext cx="8632999" cy="77349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解釈. </a:t>
          </a:r>
          <a:r>
            <a:rPr lang="fr-FR" sz="1100" b="0" i="0" baseline="0">
              <a:solidFill>
                <a:schemeClr val="tx1"/>
              </a:solidFill>
              <a:effectLst/>
              <a:latin typeface="Arial" panose="020B0604020202020204" pitchFamily="34" charset="0"/>
              <a:ea typeface="+mn-ea"/>
              <a:cs typeface="Arial" panose="020B0604020202020204" pitchFamily="34" charset="0"/>
            </a:rPr>
            <a:t>1500-1550年頃、ヨーロッパ主要国とオスマン帝国の財政歳入は、年</a:t>
          </a:r>
          <a:r>
            <a:rPr lang="en-US" altLang="ja-JP" sz="1100" b="0" i="0" baseline="0">
              <a:solidFill>
                <a:schemeClr val="tx1"/>
              </a:solidFill>
              <a:effectLst/>
              <a:latin typeface="Arial" panose="020B0604020202020204" pitchFamily="34" charset="0"/>
              <a:ea typeface="+mn-ea"/>
              <a:cs typeface="Arial" panose="020B0604020202020204" pitchFamily="34" charset="0"/>
            </a:rPr>
            <a:t>100-200</a:t>
          </a:r>
          <a:r>
            <a:rPr lang="ja-JP" altLang="en-US" sz="1100" b="0" i="0" baseline="0">
              <a:solidFill>
                <a:schemeClr val="tx1"/>
              </a:solidFill>
              <a:effectLst/>
              <a:latin typeface="Arial" panose="020B0604020202020204" pitchFamily="34" charset="0"/>
              <a:ea typeface="+mn-ea"/>
              <a:cs typeface="Arial" panose="020B0604020202020204" pitchFamily="34" charset="0"/>
            </a:rPr>
            <a:t>トンの銀に相当する水準だった。</a:t>
          </a:r>
          <a:r>
            <a:rPr lang="fr-FR" sz="1100" b="0" i="0" baseline="0">
              <a:solidFill>
                <a:schemeClr val="tx1"/>
              </a:solidFill>
              <a:effectLst/>
              <a:latin typeface="Arial" panose="020B0604020202020204" pitchFamily="34" charset="0"/>
              <a:ea typeface="+mn-ea"/>
              <a:cs typeface="Arial" panose="020B0604020202020204" pitchFamily="34" charset="0"/>
            </a:rPr>
            <a:t>1780</a:t>
          </a:r>
          <a:r>
            <a:rPr lang="ja-JP" altLang="en-US" sz="1100" b="0" i="0" baseline="0">
              <a:solidFill>
                <a:schemeClr val="tx1"/>
              </a:solidFill>
              <a:effectLst/>
              <a:latin typeface="Arial" panose="020B0604020202020204" pitchFamily="34" charset="0"/>
              <a:ea typeface="+mn-ea"/>
              <a:cs typeface="Arial" panose="020B0604020202020204" pitchFamily="34" charset="0"/>
            </a:rPr>
            <a:t> 年代に、フランスとイギリスの財政歳入は年に</a:t>
          </a:r>
          <a:r>
            <a:rPr lang="en-US" altLang="ja-JP" sz="1100" b="0" i="0" baseline="0">
              <a:solidFill>
                <a:schemeClr val="tx1"/>
              </a:solidFill>
              <a:effectLst/>
              <a:latin typeface="Arial" panose="020B0604020202020204" pitchFamily="34" charset="0"/>
              <a:ea typeface="+mn-ea"/>
              <a:cs typeface="Arial" panose="020B0604020202020204" pitchFamily="34" charset="0"/>
            </a:rPr>
            <a:t>1600-2000</a:t>
          </a:r>
          <a:r>
            <a:rPr lang="ja-JP" altLang="en-US" sz="1100" b="0" i="0" baseline="0">
              <a:solidFill>
                <a:schemeClr val="tx1"/>
              </a:solidFill>
              <a:effectLst/>
              <a:latin typeface="Arial" panose="020B0604020202020204" pitchFamily="34" charset="0"/>
              <a:ea typeface="+mn-ea"/>
              <a:cs typeface="Arial" panose="020B0604020202020204" pitchFamily="34" charset="0"/>
            </a:rPr>
            <a:t>トンの銀だが、オスマン帝国の歳入は</a:t>
          </a:r>
          <a:r>
            <a:rPr lang="en-US" altLang="ja-JP" sz="1100" b="0" i="0" baseline="0">
              <a:solidFill>
                <a:schemeClr val="tx1"/>
              </a:solidFill>
              <a:effectLst/>
              <a:latin typeface="Arial" panose="020B0604020202020204" pitchFamily="34" charset="0"/>
              <a:ea typeface="+mn-ea"/>
              <a:cs typeface="Arial" panose="020B0604020202020204" pitchFamily="34" charset="0"/>
            </a:rPr>
            <a:t>200</a:t>
          </a:r>
          <a:r>
            <a:rPr lang="ja-JP" altLang="en-US" sz="1100" b="0" i="0" baseline="0">
              <a:solidFill>
                <a:schemeClr val="tx1"/>
              </a:solidFill>
              <a:effectLst/>
              <a:latin typeface="Arial" panose="020B0604020202020204" pitchFamily="34" charset="0"/>
              <a:ea typeface="+mn-ea"/>
              <a:cs typeface="Arial" panose="020B0604020202020204" pitchFamily="34" charset="0"/>
            </a:rPr>
            <a:t>トンに満たなかった。 </a:t>
          </a:r>
          <a:endParaRPr lang="en-US" altLang="ja-JP" sz="1100" b="0" i="0" baseline="0">
            <a:solidFill>
              <a:schemeClr val="tx1"/>
            </a:solidFill>
            <a:effectLst/>
            <a:latin typeface="Arial" panose="020B0604020202020204" pitchFamily="34" charset="0"/>
            <a:ea typeface="+mn-ea"/>
            <a:cs typeface="Arial" panose="020B0604020202020204" pitchFamily="34" charset="0"/>
          </a:endParaRPr>
        </a:p>
        <a:p xmlns:a="http://schemas.openxmlformats.org/drawingml/2006/main">
          <a:pPr rtl="0"/>
          <a:r>
            <a:rPr lang="ja-JP" altLang="en-US" sz="1100" b="1" i="0" baseline="0">
              <a:solidFill>
                <a:schemeClr val="tx1"/>
              </a:solidFill>
              <a:effectLst/>
              <a:latin typeface="Arial" panose="020B0604020202020204" pitchFamily="34" charset="0"/>
              <a:ea typeface="+mn-ea"/>
              <a:cs typeface="Arial" panose="020B0604020202020204" pitchFamily="34" charset="0"/>
            </a:rPr>
            <a:t>出所と時系列データ</a:t>
          </a:r>
          <a:r>
            <a:rPr lang="fr-FR" sz="1100" b="1" i="0" baseline="0">
              <a:solidFill>
                <a:schemeClr val="tx1"/>
              </a:solidFill>
              <a:effectLst/>
              <a:latin typeface="Arial Narrow" panose="020B0606020202030204" pitchFamily="34" charset="0"/>
              <a:ea typeface="+mn-ea"/>
              <a:cs typeface="Arial" panose="020B0604020202020204" pitchFamily="34" charset="0"/>
            </a:rPr>
            <a:t>: </a:t>
          </a:r>
          <a:r>
            <a:rPr lang="fr-FR" sz="1100" b="0" i="0" baseline="0">
              <a:solidFill>
                <a:schemeClr val="tx1"/>
              </a:solidFill>
              <a:effectLst/>
              <a:latin typeface="Arial Narrow" panose="020B0606020202030204" pitchFamily="34" charset="0"/>
              <a:ea typeface="+mn-ea"/>
              <a:cs typeface="Arial" panose="020B0604020202020204" pitchFamily="34" charset="0"/>
            </a:rPr>
            <a:t>piketty.pse.ens.fr/ideology</a:t>
          </a:r>
          <a:r>
            <a:rPr lang="ja-JP" altLang="en-US" sz="1100" b="0" i="0" baseline="0">
              <a:solidFill>
                <a:schemeClr val="tx1"/>
              </a:solidFill>
              <a:effectLst/>
              <a:latin typeface="Arial Narrow" panose="020B0606020202030204" pitchFamily="34" charset="0"/>
              <a:ea typeface="+mn-ea"/>
              <a:cs typeface="Arial" panose="020B0604020202020204" pitchFamily="34" charset="0"/>
            </a:rPr>
            <a:t> 参照</a:t>
          </a:r>
          <a:r>
            <a:rPr lang="fr-FR" sz="1100" b="0" i="0" baseline="0">
              <a:solidFill>
                <a:schemeClr val="tx1"/>
              </a:solidFill>
              <a:effectLst/>
              <a:latin typeface="Arial Narrow" panose="020B0606020202030204" pitchFamily="34" charset="0"/>
              <a:ea typeface="+mn-ea"/>
              <a:cs typeface="Arial" panose="020B0604020202020204" pitchFamily="34" charset="0"/>
            </a:rPr>
            <a:t>。</a:t>
          </a:r>
          <a:endParaRPr lang="fr-FR" sz="12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62143" cy="5664603"/>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0.01926</cdr:x>
      <cdr:y>0.8313</cdr:y>
    </cdr:from>
    <cdr:to>
      <cdr:x>0.9733</cdr:x>
      <cdr:y>0.9877</cdr:y>
    </cdr:to>
    <cdr:sp macro="" textlink="">
      <cdr:nvSpPr>
        <cdr:cNvPr id="4" name="Rectangle 3"/>
        <cdr:cNvSpPr/>
      </cdr:nvSpPr>
      <cdr:spPr>
        <a:xfrm xmlns:a="http://schemas.openxmlformats.org/drawingml/2006/main">
          <a:off x="175847" y="4683880"/>
          <a:ext cx="8709754" cy="8812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解釈</a:t>
          </a:r>
          <a:r>
            <a:rPr lang="fr-FR" sz="1100" b="0" i="0" baseline="0">
              <a:solidFill>
                <a:schemeClr val="tx1"/>
              </a:solidFill>
              <a:effectLst/>
              <a:latin typeface="Arial" panose="020B0604020202020204" pitchFamily="34" charset="0"/>
              <a:ea typeface="+mn-ea"/>
              <a:cs typeface="Arial" panose="020B0604020202020204" pitchFamily="34" charset="0"/>
            </a:rPr>
            <a:t>. 1500-1600年頃、ヨーロッパ主要国の国民1人当たり財政歳入は、未熟練都市部労働の</a:t>
          </a:r>
          <a:r>
            <a:rPr lang="en-US" altLang="ja-JP" sz="1100" b="0" i="0" baseline="0">
              <a:solidFill>
                <a:schemeClr val="tx1"/>
              </a:solidFill>
              <a:effectLst/>
              <a:latin typeface="Arial" panose="020B0604020202020204" pitchFamily="34" charset="0"/>
              <a:ea typeface="+mn-ea"/>
              <a:cs typeface="Arial" panose="020B0604020202020204" pitchFamily="34" charset="0"/>
            </a:rPr>
            <a:t>2-4</a:t>
          </a:r>
          <a:r>
            <a:rPr lang="ja-JP" altLang="en-US" sz="1100" b="0" i="0" baseline="0">
              <a:solidFill>
                <a:schemeClr val="tx1"/>
              </a:solidFill>
              <a:effectLst/>
              <a:latin typeface="Arial" panose="020B0604020202020204" pitchFamily="34" charset="0"/>
              <a:ea typeface="+mn-ea"/>
              <a:cs typeface="Arial" panose="020B0604020202020204" pitchFamily="34" charset="0"/>
            </a:rPr>
            <a:t>日分だった。</a:t>
          </a:r>
          <a:r>
            <a:rPr lang="fr-FR" sz="1100" b="0" i="0" baseline="0">
              <a:solidFill>
                <a:schemeClr val="tx1"/>
              </a:solidFill>
              <a:effectLst/>
              <a:latin typeface="Arial" panose="020B0604020202020204" pitchFamily="34" charset="0"/>
              <a:ea typeface="+mn-ea"/>
              <a:cs typeface="Arial" panose="020B0604020202020204" pitchFamily="34" charset="0"/>
            </a:rPr>
            <a:t>1750-1780年には、未熟練労働</a:t>
          </a:r>
          <a:r>
            <a:rPr lang="ja-JP" altLang="en-US" sz="1100" b="0" i="0" baseline="0">
              <a:solidFill>
                <a:schemeClr val="tx1"/>
              </a:solidFill>
              <a:effectLst/>
              <a:latin typeface="Arial" panose="020B0604020202020204" pitchFamily="34" charset="0"/>
              <a:ea typeface="+mn-ea"/>
              <a:cs typeface="Arial" panose="020B0604020202020204" pitchFamily="34" charset="0"/>
            </a:rPr>
            <a:t> </a:t>
          </a:r>
          <a:r>
            <a:rPr lang="en-US" altLang="ja-JP" sz="1100" b="0" i="0" baseline="0">
              <a:solidFill>
                <a:schemeClr val="tx1"/>
              </a:solidFill>
              <a:effectLst/>
              <a:latin typeface="Arial" panose="020B0604020202020204" pitchFamily="34" charset="0"/>
              <a:ea typeface="+mn-ea"/>
              <a:cs typeface="Arial" panose="020B0604020202020204" pitchFamily="34" charset="0"/>
            </a:rPr>
            <a:t>10-20</a:t>
          </a:r>
          <a:r>
            <a:rPr lang="ja-JP" altLang="en-US" sz="1100" b="0" i="0" baseline="0">
              <a:solidFill>
                <a:schemeClr val="tx1"/>
              </a:solidFill>
              <a:effectLst/>
              <a:latin typeface="Arial" panose="020B0604020202020204" pitchFamily="34" charset="0"/>
              <a:ea typeface="+mn-ea"/>
              <a:cs typeface="Arial" panose="020B0604020202020204" pitchFamily="34" charset="0"/>
            </a:rPr>
            <a:t>日分になった。オスマン帝国と中国帝国では、</a:t>
          </a:r>
          <a:r>
            <a:rPr lang="en-US" altLang="ja-JP" sz="1100" b="0" i="0" baseline="0">
              <a:solidFill>
                <a:schemeClr val="tx1"/>
              </a:solidFill>
              <a:effectLst/>
              <a:latin typeface="Arial" panose="020B0604020202020204" pitchFamily="34" charset="0"/>
              <a:ea typeface="+mn-ea"/>
              <a:cs typeface="Arial" panose="020B0604020202020204" pitchFamily="34" charset="0"/>
            </a:rPr>
            <a:t>1</a:t>
          </a:r>
          <a:r>
            <a:rPr lang="ja-JP" altLang="en-US" sz="1100" b="0" i="0" baseline="0">
              <a:solidFill>
                <a:schemeClr val="tx1"/>
              </a:solidFill>
              <a:effectLst/>
              <a:latin typeface="Arial" panose="020B0604020202020204" pitchFamily="34" charset="0"/>
              <a:ea typeface="+mn-ea"/>
              <a:cs typeface="Arial" panose="020B0604020202020204" pitchFamily="34" charset="0"/>
            </a:rPr>
            <a:t>人当たり財政歳入は</a:t>
          </a:r>
          <a:r>
            <a:rPr lang="en-US" altLang="ja-JP" sz="1100" b="0" i="0" baseline="0">
              <a:solidFill>
                <a:schemeClr val="tx1"/>
              </a:solidFill>
              <a:effectLst/>
              <a:latin typeface="Arial" panose="020B0604020202020204" pitchFamily="34" charset="0"/>
              <a:ea typeface="+mn-ea"/>
              <a:cs typeface="Arial" panose="020B0604020202020204" pitchFamily="34" charset="0"/>
            </a:rPr>
            <a:t>2-5</a:t>
          </a:r>
          <a:r>
            <a:rPr lang="ja-JP" altLang="en-US" sz="1100" b="0" i="0" baseline="0">
              <a:solidFill>
                <a:schemeClr val="tx1"/>
              </a:solidFill>
              <a:effectLst/>
              <a:latin typeface="Arial" panose="020B0604020202020204" pitchFamily="34" charset="0"/>
              <a:ea typeface="+mn-ea"/>
              <a:cs typeface="Arial" panose="020B0604020202020204" pitchFamily="34" charset="0"/>
            </a:rPr>
            <a:t>日分に留まった。</a:t>
          </a:r>
          <a:r>
            <a:rPr lang="fr-FR" sz="1100" b="0" i="0" baseline="0">
              <a:solidFill>
                <a:schemeClr val="tx1"/>
              </a:solidFill>
              <a:effectLst/>
              <a:latin typeface="Arial" panose="020B0604020202020204" pitchFamily="34" charset="0"/>
              <a:ea typeface="+mn-ea"/>
              <a:cs typeface="Arial" panose="020B0604020202020204" pitchFamily="34" charset="0"/>
            </a:rPr>
            <a:t>1人当たり国民所得は未熟練都市部労働</a:t>
          </a:r>
          <a:r>
            <a:rPr lang="en-US" altLang="ja-JP" sz="1100" b="0" i="0" baseline="0">
              <a:solidFill>
                <a:schemeClr val="tx1"/>
              </a:solidFill>
              <a:effectLst/>
              <a:latin typeface="Arial" panose="020B0604020202020204" pitchFamily="34" charset="0"/>
              <a:ea typeface="+mn-ea"/>
              <a:cs typeface="Arial" panose="020B0604020202020204" pitchFamily="34" charset="0"/>
            </a:rPr>
            <a:t>250</a:t>
          </a:r>
          <a:r>
            <a:rPr lang="ja-JP" altLang="en-US" sz="1100" b="0" i="0" baseline="0">
              <a:solidFill>
                <a:schemeClr val="tx1"/>
              </a:solidFill>
              <a:effectLst/>
              <a:latin typeface="Arial" panose="020B0604020202020204" pitchFamily="34" charset="0"/>
              <a:ea typeface="+mn-ea"/>
              <a:cs typeface="Arial" panose="020B0604020202020204" pitchFamily="34" charset="0"/>
            </a:rPr>
            <a:t>日分ほどと推計されるので、</a:t>
          </a:r>
          <a:r>
            <a:rPr lang="fr-FR" sz="1100" b="0" i="0" baseline="0">
              <a:solidFill>
                <a:schemeClr val="tx1"/>
              </a:solidFill>
              <a:effectLst/>
              <a:latin typeface="Arial" panose="020B0604020202020204" pitchFamily="34" charset="0"/>
              <a:ea typeface="+mn-ea"/>
              <a:cs typeface="Arial" panose="020B0604020202020204" pitchFamily="34" charset="0"/>
            </a:rPr>
            <a:t>これは中国とオスマン帝国での税収が国民所得の 1%-2% で停滞していたのに、ヨーロッパでは国民所得の</a:t>
          </a:r>
          <a:r>
            <a:rPr lang="en-US" altLang="ja-JP" sz="1100" b="0" i="0" baseline="0">
              <a:solidFill>
                <a:schemeClr val="tx1"/>
              </a:solidFill>
              <a:effectLst/>
              <a:latin typeface="Arial" panose="020B0604020202020204" pitchFamily="34" charset="0"/>
              <a:ea typeface="+mn-ea"/>
              <a:cs typeface="Arial" panose="020B0604020202020204" pitchFamily="34" charset="0"/>
            </a:rPr>
            <a:t>1-2</a:t>
          </a:r>
          <a:r>
            <a:rPr lang="ja-JP" altLang="en-US" sz="1100" b="0" i="0" baseline="0">
              <a:solidFill>
                <a:schemeClr val="tx1"/>
              </a:solidFill>
              <a:effectLst/>
              <a:latin typeface="Arial" panose="020B0604020202020204" pitchFamily="34" charset="0"/>
              <a:ea typeface="+mn-ea"/>
              <a:cs typeface="Arial" panose="020B0604020202020204" pitchFamily="34" charset="0"/>
            </a:rPr>
            <a:t>％だったのが</a:t>
          </a:r>
          <a:r>
            <a:rPr lang="en-US" altLang="ja-JP" sz="1100" b="0" i="0" baseline="0">
              <a:solidFill>
                <a:schemeClr val="tx1"/>
              </a:solidFill>
              <a:effectLst/>
              <a:latin typeface="Arial" panose="020B0604020202020204" pitchFamily="34" charset="0"/>
              <a:ea typeface="+mn-ea"/>
              <a:cs typeface="Arial" panose="020B0604020202020204" pitchFamily="34" charset="0"/>
            </a:rPr>
            <a:t>6-8</a:t>
          </a:r>
          <a:r>
            <a:rPr lang="ja-JP" altLang="en-US" sz="1100" b="0" i="0" baseline="0">
              <a:solidFill>
                <a:schemeClr val="tx1"/>
              </a:solidFill>
              <a:effectLst/>
              <a:latin typeface="Arial" panose="020B0604020202020204" pitchFamily="34" charset="0"/>
              <a:ea typeface="+mn-ea"/>
              <a:cs typeface="Arial" panose="020B0604020202020204" pitchFamily="34" charset="0"/>
            </a:rPr>
            <a:t>％に上がったということだ。</a:t>
          </a:r>
          <a:r>
            <a:rPr lang="fr-FR" sz="1100" b="0" i="0" baseline="0">
              <a:solidFill>
                <a:schemeClr val="tx1"/>
              </a:solidFill>
              <a:effectLst/>
              <a:latin typeface="Arial" panose="020B060402020202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出所と時系列データ</a:t>
          </a:r>
          <a:r>
            <a:rPr lang="fr-FR" sz="1100" b="0" i="0" baseline="0">
              <a:solidFill>
                <a:schemeClr val="tx1"/>
              </a:solidFill>
              <a:effectLst/>
              <a:latin typeface="Arial Narrow" panose="020B0606020202030204" pitchFamily="34" charset="0"/>
              <a:ea typeface="+mn-ea"/>
              <a:cs typeface="Arial" panose="020B0604020202020204" pitchFamily="34" charset="0"/>
            </a:rPr>
            <a:t>: piketty.pse.ens.fr/ideology</a:t>
          </a:r>
          <a:r>
            <a:rPr lang="ja-JP" altLang="en-US" sz="1100" b="0" i="0" baseline="0">
              <a:solidFill>
                <a:schemeClr val="tx1"/>
              </a:solidFill>
              <a:effectLst/>
              <a:latin typeface="Arial Narrow" panose="020B0606020202030204" pitchFamily="34" charset="0"/>
              <a:ea typeface="+mn-ea"/>
              <a:cs typeface="Arial" panose="020B0604020202020204" pitchFamily="34" charset="0"/>
            </a:rPr>
            <a:t> 参照。</a:t>
          </a:r>
          <a:endParaRPr lang="fr-FR" sz="12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0000" cy="5620000"/>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0.08733</cdr:x>
      <cdr:y>0.53567</cdr:y>
    </cdr:from>
    <cdr:to>
      <cdr:x>0.16499</cdr:x>
      <cdr:y>0.62057</cdr:y>
    </cdr:to>
    <cdr:sp macro="" textlink="">
      <cdr:nvSpPr>
        <cdr:cNvPr id="7" name="ZoneTexte 6"/>
        <cdr:cNvSpPr txBox="1"/>
      </cdr:nvSpPr>
      <cdr:spPr>
        <a:xfrm xmlns:a="http://schemas.openxmlformats.org/drawingml/2006/main">
          <a:off x="804326" y="3006415"/>
          <a:ext cx="715244" cy="4764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聖職者</a:t>
          </a:r>
        </a:p>
      </cdr:txBody>
    </cdr:sp>
  </cdr:relSizeAnchor>
  <cdr:relSizeAnchor xmlns:cdr="http://schemas.openxmlformats.org/drawingml/2006/chartDrawing">
    <cdr:from>
      <cdr:x>0.15412</cdr:x>
      <cdr:y>0.66272</cdr:y>
    </cdr:from>
    <cdr:to>
      <cdr:x>0.244</cdr:x>
      <cdr:y>0.83254</cdr:y>
    </cdr:to>
    <cdr:sp macro="" textlink="">
      <cdr:nvSpPr>
        <cdr:cNvPr id="8" name="ZoneTexte 7"/>
        <cdr:cNvSpPr txBox="1"/>
      </cdr:nvSpPr>
      <cdr:spPr>
        <a:xfrm xmlns:a="http://schemas.openxmlformats.org/drawingml/2006/main">
          <a:off x="1419436" y="3719473"/>
          <a:ext cx="827790" cy="9531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貴族</a:t>
          </a:r>
        </a:p>
      </cdr:txBody>
    </cdr:sp>
  </cdr:relSizeAnchor>
  <cdr:relSizeAnchor xmlns:cdr="http://schemas.openxmlformats.org/drawingml/2006/chartDrawing">
    <cdr:from>
      <cdr:x>0.3031</cdr:x>
      <cdr:y>0.6595</cdr:y>
    </cdr:from>
    <cdr:to>
      <cdr:x>0.393</cdr:x>
      <cdr:y>0.76461</cdr:y>
    </cdr:to>
    <cdr:sp macro="" textlink="">
      <cdr:nvSpPr>
        <cdr:cNvPr id="9" name="ZoneTexte 8"/>
        <cdr:cNvSpPr txBox="1"/>
      </cdr:nvSpPr>
      <cdr:spPr>
        <a:xfrm xmlns:a="http://schemas.openxmlformats.org/drawingml/2006/main">
          <a:off x="2791558" y="3701401"/>
          <a:ext cx="827941" cy="5899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altLang="ja-JP" sz="1200">
              <a:latin typeface="Arial" panose="020B0604020202020204" pitchFamily="34" charset="0"/>
              <a:cs typeface="Arial" panose="020B0604020202020204" pitchFamily="34" charset="0"/>
            </a:rPr>
            <a:t>貴族</a:t>
          </a:r>
        </a:p>
      </cdr:txBody>
    </cdr:sp>
  </cdr:relSizeAnchor>
  <cdr:relSizeAnchor xmlns:cdr="http://schemas.openxmlformats.org/drawingml/2006/chartDrawing">
    <cdr:from>
      <cdr:x>0.67522</cdr:x>
      <cdr:y>0.70157</cdr:y>
    </cdr:from>
    <cdr:to>
      <cdr:x>0.78043</cdr:x>
      <cdr:y>0.80913</cdr:y>
    </cdr:to>
    <cdr:sp macro="" textlink="">
      <cdr:nvSpPr>
        <cdr:cNvPr id="10" name="ZoneTexte 9"/>
        <cdr:cNvSpPr txBox="1"/>
      </cdr:nvSpPr>
      <cdr:spPr>
        <a:xfrm xmlns:a="http://schemas.openxmlformats.org/drawingml/2006/main">
          <a:off x="6218738" y="3937495"/>
          <a:ext cx="968978" cy="603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神官</a:t>
          </a:r>
        </a:p>
        <a:p xmlns:a="http://schemas.openxmlformats.org/drawingml/2006/main">
          <a:pPr algn="ctr"/>
          <a:r>
            <a:rPr lang="fr-FR" sz="1200">
              <a:latin typeface="Arial" panose="020B0604020202020204" pitchFamily="34" charset="0"/>
              <a:cs typeface="Arial" panose="020B0604020202020204" pitchFamily="34" charset="0"/>
            </a:rPr>
            <a:t>僧侶</a:t>
          </a:r>
        </a:p>
      </cdr:txBody>
    </cdr:sp>
  </cdr:relSizeAnchor>
  <cdr:relSizeAnchor xmlns:cdr="http://schemas.openxmlformats.org/drawingml/2006/chartDrawing">
    <cdr:from>
      <cdr:x>0.75423</cdr:x>
      <cdr:y>0.43241</cdr:y>
    </cdr:from>
    <cdr:to>
      <cdr:x>0.85067</cdr:x>
      <cdr:y>0.53247</cdr:y>
    </cdr:to>
    <cdr:sp macro="" textlink="">
      <cdr:nvSpPr>
        <cdr:cNvPr id="11" name="ZoneTexte 10"/>
        <cdr:cNvSpPr txBox="1"/>
      </cdr:nvSpPr>
      <cdr:spPr>
        <a:xfrm xmlns:a="http://schemas.openxmlformats.org/drawingml/2006/main">
          <a:off x="6946394" y="2426887"/>
          <a:ext cx="888207" cy="561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貴族</a:t>
          </a:r>
        </a:p>
        <a:p xmlns:a="http://schemas.openxmlformats.org/drawingml/2006/main">
          <a:pPr algn="ctr"/>
          <a:r>
            <a:rPr lang="fr-FR" sz="1200">
              <a:latin typeface="Arial" panose="020B0604020202020204" pitchFamily="34" charset="0"/>
              <a:cs typeface="Arial" panose="020B0604020202020204" pitchFamily="34" charset="0"/>
            </a:rPr>
            <a:t>武士</a:t>
          </a:r>
        </a:p>
      </cdr:txBody>
    </cdr:sp>
  </cdr:relSizeAnchor>
  <cdr:relSizeAnchor xmlns:cdr="http://schemas.openxmlformats.org/drawingml/2006/chartDrawing">
    <cdr:from>
      <cdr:x>0.02864</cdr:x>
      <cdr:y>0.862</cdr:y>
    </cdr:from>
    <cdr:to>
      <cdr:x>0.99329</cdr:x>
      <cdr:y>0.99111</cdr:y>
    </cdr:to>
    <cdr:sp macro="" textlink="">
      <cdr:nvSpPr>
        <cdr:cNvPr id="13" name="Rectangle 12"/>
        <cdr:cNvSpPr/>
      </cdr:nvSpPr>
      <cdr:spPr>
        <a:xfrm xmlns:a="http://schemas.openxmlformats.org/drawingml/2006/main">
          <a:off x="263770" y="4837909"/>
          <a:ext cx="8884374" cy="7246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解釈</a:t>
          </a:r>
          <a:r>
            <a:rPr lang="fr-FR" sz="1100" b="0" i="0" baseline="0">
              <a:solidFill>
                <a:sysClr val="windowText" lastClr="000000"/>
              </a:solidFill>
              <a:effectLst/>
              <a:latin typeface="Arial" panose="020B0604020202020204" pitchFamily="34" charset="0"/>
              <a:ea typeface="+mn-ea"/>
              <a:cs typeface="Arial" panose="020B0604020202020204" pitchFamily="34" charset="0"/>
            </a:rPr>
            <a:t>. イギリスとフランスでは、三層社会の支配階級2つ</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 </a:t>
          </a:r>
          <a:r>
            <a:rPr lang="en-US" altLang="ja-JP" sz="1100" b="0" i="0" baseline="0">
              <a:solidFill>
                <a:sysClr val="windowText" lastClr="000000"/>
              </a:solidFill>
              <a:effectLst/>
              <a:latin typeface="Arial" panose="020B0604020202020204" pitchFamily="34" charset="0"/>
              <a:ea typeface="+mn-ea"/>
              <a:cs typeface="Arial" panose="020B0604020202020204" pitchFamily="34" charset="0"/>
            </a:rPr>
            <a:t>(</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聖職者と貴族</a:t>
          </a:r>
          <a:r>
            <a:rPr lang="en-US" altLang="ja-JP" sz="1100" b="0" i="0" baseline="0">
              <a:solidFill>
                <a:sysClr val="windowText" lastClr="000000"/>
              </a:solidFill>
              <a:effectLst/>
              <a:latin typeface="Arial" panose="020B0604020202020204" pitchFamily="34" charset="0"/>
              <a:ea typeface="+mn-ea"/>
              <a:cs typeface="Arial" panose="020B0604020202020204" pitchFamily="34" charset="0"/>
            </a:rPr>
            <a:t>)</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 は</a:t>
          </a:r>
          <a:r>
            <a:rPr lang="en-US" altLang="ja-JP" sz="1100" b="0" i="0" baseline="0">
              <a:solidFill>
                <a:sysClr val="windowText" lastClr="000000"/>
              </a:solidFill>
              <a:effectLst/>
              <a:latin typeface="Arial" panose="020B0604020202020204" pitchFamily="34" charset="0"/>
              <a:ea typeface="+mn-ea"/>
              <a:cs typeface="Arial" panose="020B0604020202020204" pitchFamily="34" charset="0"/>
            </a:rPr>
            <a:t>16</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世紀から</a:t>
          </a:r>
          <a:r>
            <a:rPr lang="en-US" altLang="ja-JP" sz="1100" b="0" i="0" baseline="0">
              <a:solidFill>
                <a:sysClr val="windowText" lastClr="000000"/>
              </a:solidFill>
              <a:effectLst/>
              <a:latin typeface="Arial" panose="020B0604020202020204" pitchFamily="34" charset="0"/>
              <a:ea typeface="+mn-ea"/>
              <a:cs typeface="Arial" panose="020B0604020202020204" pitchFamily="34" charset="0"/>
            </a:rPr>
            <a:t>18</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世紀にかけて、数の上で減少した。</a:t>
          </a:r>
          <a:r>
            <a:rPr lang="fr-FR" sz="1100" b="0" i="0" baseline="0">
              <a:solidFill>
                <a:sysClr val="windowText" lastClr="000000"/>
              </a:solidFill>
              <a:effectLst/>
              <a:latin typeface="Arial" panose="020B0604020202020204" pitchFamily="34" charset="0"/>
              <a:ea typeface="+mn-ea"/>
              <a:cs typeface="Arial" panose="020B0604020202020204" pitchFamily="34" charset="0"/>
            </a:rPr>
            <a:t>日本では、高等貴族</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 </a:t>
          </a:r>
          <a:r>
            <a:rPr lang="en-US" altLang="ja-JP" sz="1100" b="0" i="0" baseline="0">
              <a:solidFill>
                <a:sysClr val="windowText" lastClr="000000"/>
              </a:solidFill>
              <a:effectLst/>
              <a:latin typeface="Arial" panose="020B0604020202020204" pitchFamily="34" charset="0"/>
              <a:ea typeface="+mn-ea"/>
              <a:cs typeface="Arial" panose="020B0604020202020204" pitchFamily="34" charset="0"/>
            </a:rPr>
            <a:t>(</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大名</a:t>
          </a:r>
          <a:r>
            <a:rPr lang="en-US" altLang="ja-JP" sz="1100" b="0" i="0" baseline="0">
              <a:solidFill>
                <a:sysClr val="windowText" lastClr="000000"/>
              </a:solidFill>
              <a:effectLst/>
              <a:latin typeface="Arial" panose="020B0604020202020204" pitchFamily="34" charset="0"/>
              <a:ea typeface="+mn-ea"/>
              <a:cs typeface="Arial" panose="020B0604020202020204" pitchFamily="34" charset="0"/>
            </a:rPr>
            <a:t>)</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 と所領を持つ武士の数の優位性は神道の神官や僧侶よりはるかに大きかったが、江戸時代中と明治時代初頭の国勢調査によれば、</a:t>
          </a:r>
          <a:r>
            <a:rPr lang="en-US" altLang="ja-JP" sz="1100" b="0" i="0" baseline="0">
              <a:solidFill>
                <a:sysClr val="windowText" lastClr="000000"/>
              </a:solidFill>
              <a:effectLst/>
              <a:latin typeface="Arial" panose="020B0604020202020204" pitchFamily="34" charset="0"/>
              <a:ea typeface="+mn-ea"/>
              <a:cs typeface="Arial" panose="020B0604020202020204" pitchFamily="34" charset="0"/>
            </a:rPr>
            <a:t>1720</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年から</a:t>
          </a:r>
          <a:r>
            <a:rPr lang="en-US" altLang="ja-JP" sz="1100" b="0" i="0" baseline="0">
              <a:solidFill>
                <a:sysClr val="windowText" lastClr="000000"/>
              </a:solidFill>
              <a:effectLst/>
              <a:latin typeface="Arial" panose="020B0604020202020204" pitchFamily="34" charset="0"/>
              <a:ea typeface="+mn-ea"/>
              <a:cs typeface="Arial" panose="020B0604020202020204" pitchFamily="34" charset="0"/>
            </a:rPr>
            <a:t>1870</a:t>
          </a:r>
          <a:r>
            <a:rPr lang="ja-JP" altLang="en-US" sz="1100" b="0" i="0" baseline="0">
              <a:solidFill>
                <a:sysClr val="windowText" lastClr="000000"/>
              </a:solidFill>
              <a:effectLst/>
              <a:latin typeface="Arial" panose="020B0604020202020204" pitchFamily="34" charset="0"/>
              <a:ea typeface="+mn-ea"/>
              <a:cs typeface="Arial" panose="020B0604020202020204" pitchFamily="34" charset="0"/>
            </a:rPr>
            <a:t>年にかけて激減した</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出所と時系列データ:</a:t>
          </a:r>
          <a:r>
            <a:rPr lang="ja-JP" altLang="en-US" sz="1100" b="1"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piketty.pse.ens.fr/ideology</a:t>
          </a:r>
          <a:r>
            <a:rPr lang="ja-JP" altLang="en-US" sz="1100" b="0" i="0" baseline="0">
              <a:solidFill>
                <a:sysClr val="windowText" lastClr="000000"/>
              </a:solidFill>
              <a:effectLst/>
              <a:latin typeface="Arial Narrow" panose="020B0606020202030204" pitchFamily="34" charset="0"/>
              <a:ea typeface="+mn-ea"/>
              <a:cs typeface="Arial" panose="020B0604020202020204" pitchFamily="34" charset="0"/>
            </a:rPr>
            <a:t> 参照。</a:t>
          </a:r>
          <a:endParaRPr lang="fr-FR">
            <a:effectLst/>
          </a:endParaRPr>
        </a:p>
      </cdr:txBody>
    </cdr:sp>
  </cdr:relSizeAnchor>
  <cdr:relSizeAnchor xmlns:cdr="http://schemas.openxmlformats.org/drawingml/2006/chartDrawing">
    <cdr:from>
      <cdr:x>0.23948</cdr:x>
      <cdr:y>0.71995</cdr:y>
    </cdr:from>
    <cdr:to>
      <cdr:x>0.31714</cdr:x>
      <cdr:y>0.80485</cdr:y>
    </cdr:to>
    <cdr:sp macro="" textlink="">
      <cdr:nvSpPr>
        <cdr:cNvPr id="16" name="ZoneTexte 1"/>
        <cdr:cNvSpPr txBox="1"/>
      </cdr:nvSpPr>
      <cdr:spPr>
        <a:xfrm xmlns:a="http://schemas.openxmlformats.org/drawingml/2006/main">
          <a:off x="2205565" y="4040666"/>
          <a:ext cx="715244" cy="476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a:latin typeface="Arial" panose="020B0604020202020204" pitchFamily="34" charset="0"/>
              <a:cs typeface="Arial" panose="020B0604020202020204" pitchFamily="34" charset="0"/>
            </a:rPr>
            <a:t>聖職者</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0.53606</cdr:x>
      <cdr:y>0.65487</cdr:y>
    </cdr:from>
    <cdr:to>
      <cdr:x>0.61372</cdr:x>
      <cdr:y>0.73977</cdr:y>
    </cdr:to>
    <cdr:sp macro="" textlink="">
      <cdr:nvSpPr>
        <cdr:cNvPr id="18" name="ZoneTexte 1"/>
        <cdr:cNvSpPr txBox="1"/>
      </cdr:nvSpPr>
      <cdr:spPr>
        <a:xfrm xmlns:a="http://schemas.openxmlformats.org/drawingml/2006/main">
          <a:off x="4937061" y="3675422"/>
          <a:ext cx="715244" cy="476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a:latin typeface="Arial" panose="020B0604020202020204" pitchFamily="34" charset="0"/>
              <a:cs typeface="Arial" panose="020B0604020202020204" pitchFamily="34" charset="0"/>
            </a:rPr>
            <a:t>聖職者</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0.45382</cdr:x>
      <cdr:y>0.65246</cdr:y>
    </cdr:from>
    <cdr:to>
      <cdr:x>0.5437</cdr:x>
      <cdr:y>0.82228</cdr:y>
    </cdr:to>
    <cdr:sp macro="" textlink="">
      <cdr:nvSpPr>
        <cdr:cNvPr id="19" name="ZoneTexte 1"/>
        <cdr:cNvSpPr txBox="1"/>
      </cdr:nvSpPr>
      <cdr:spPr>
        <a:xfrm xmlns:a="http://schemas.openxmlformats.org/drawingml/2006/main">
          <a:off x="4179617" y="3661890"/>
          <a:ext cx="827790" cy="95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a:latin typeface="Arial" panose="020B0604020202020204" pitchFamily="34" charset="0"/>
              <a:cs typeface="Arial" panose="020B0604020202020204" pitchFamily="34" charset="0"/>
            </a:rPr>
            <a:t>貴族</a:t>
          </a:r>
        </a:p>
      </cdr:txBody>
    </cdr:sp>
  </cdr:relSizeAnchor>
  <cdr:relSizeAnchor xmlns:cdr="http://schemas.openxmlformats.org/drawingml/2006/chartDrawing">
    <cdr:from>
      <cdr:x>0.60483</cdr:x>
      <cdr:y>0.73698</cdr:y>
    </cdr:from>
    <cdr:to>
      <cdr:x>0.69472</cdr:x>
      <cdr:y>0.79634</cdr:y>
    </cdr:to>
    <cdr:sp macro="" textlink="">
      <cdr:nvSpPr>
        <cdr:cNvPr id="20" name="ZoneTexte 1"/>
        <cdr:cNvSpPr txBox="1"/>
      </cdr:nvSpPr>
      <cdr:spPr>
        <a:xfrm xmlns:a="http://schemas.openxmlformats.org/drawingml/2006/main">
          <a:off x="5570480" y="4136270"/>
          <a:ext cx="827882" cy="3331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a:latin typeface="Arial" panose="020B0604020202020204" pitchFamily="34" charset="0"/>
              <a:cs typeface="Arial" panose="020B0604020202020204" pitchFamily="34" charset="0"/>
            </a:rPr>
            <a:t>貴族</a:t>
          </a:r>
        </a:p>
      </cdr:txBody>
    </cdr:sp>
  </cdr:relSizeAnchor>
  <cdr:relSizeAnchor xmlns:cdr="http://schemas.openxmlformats.org/drawingml/2006/chartDrawing">
    <cdr:from>
      <cdr:x>0.38796</cdr:x>
      <cdr:y>0.51885</cdr:y>
    </cdr:from>
    <cdr:to>
      <cdr:x>0.46301</cdr:x>
      <cdr:y>0.62396</cdr:y>
    </cdr:to>
    <cdr:sp macro="" textlink="">
      <cdr:nvSpPr>
        <cdr:cNvPr id="21" name="ZoneTexte 1"/>
        <cdr:cNvSpPr txBox="1"/>
      </cdr:nvSpPr>
      <cdr:spPr>
        <a:xfrm xmlns:a="http://schemas.openxmlformats.org/drawingml/2006/main">
          <a:off x="3573108" y="2912017"/>
          <a:ext cx="691161" cy="589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a:latin typeface="Arial" panose="020B0604020202020204" pitchFamily="34" charset="0"/>
              <a:cs typeface="Arial" panose="020B0604020202020204" pitchFamily="34" charset="0"/>
            </a:rPr>
            <a:t>聖職者</a:t>
          </a:r>
        </a:p>
      </cdr:txBody>
    </cdr:sp>
  </cdr:relSizeAnchor>
  <cdr:relSizeAnchor xmlns:cdr="http://schemas.openxmlformats.org/drawingml/2006/chartDrawing">
    <cdr:from>
      <cdr:x>0.82732</cdr:x>
      <cdr:y>0.71662</cdr:y>
    </cdr:from>
    <cdr:to>
      <cdr:x>0.93253</cdr:x>
      <cdr:y>0.82418</cdr:y>
    </cdr:to>
    <cdr:sp macro="" textlink="">
      <cdr:nvSpPr>
        <cdr:cNvPr id="17" name="ZoneTexte 1"/>
        <cdr:cNvSpPr txBox="1"/>
      </cdr:nvSpPr>
      <cdr:spPr>
        <a:xfrm xmlns:a="http://schemas.openxmlformats.org/drawingml/2006/main">
          <a:off x="7619529" y="4022000"/>
          <a:ext cx="968978" cy="6036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a:latin typeface="Arial" panose="020B0604020202020204" pitchFamily="34" charset="0"/>
              <a:cs typeface="Arial" panose="020B0604020202020204" pitchFamily="34" charset="0"/>
            </a:rPr>
            <a:t>神官</a:t>
          </a:r>
        </a:p>
        <a:p xmlns:a="http://schemas.openxmlformats.org/drawingml/2006/main">
          <a:pPr algn="ctr"/>
          <a:r>
            <a:rPr lang="fr-FR" altLang="ja-JP" sz="1200">
              <a:latin typeface="Arial" panose="020B0604020202020204" pitchFamily="34" charset="0"/>
              <a:cs typeface="Arial" panose="020B0604020202020204" pitchFamily="34" charset="0"/>
            </a:rPr>
            <a:t>僧侶</a:t>
          </a:r>
        </a:p>
      </cdr:txBody>
    </cdr:sp>
  </cdr:relSizeAnchor>
  <cdr:relSizeAnchor xmlns:cdr="http://schemas.openxmlformats.org/drawingml/2006/chartDrawing">
    <cdr:from>
      <cdr:x>0.90356</cdr:x>
      <cdr:y>0.48685</cdr:y>
    </cdr:from>
    <cdr:to>
      <cdr:x>1</cdr:x>
      <cdr:y>0.58691</cdr:y>
    </cdr:to>
    <cdr:sp macro="" textlink="">
      <cdr:nvSpPr>
        <cdr:cNvPr id="24" name="ZoneTexte 1"/>
        <cdr:cNvSpPr txBox="1"/>
      </cdr:nvSpPr>
      <cdr:spPr>
        <a:xfrm xmlns:a="http://schemas.openxmlformats.org/drawingml/2006/main">
          <a:off x="8321735" y="2732435"/>
          <a:ext cx="888207" cy="561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altLang="ja-JP" sz="1200">
              <a:latin typeface="Arial" panose="020B0604020202020204" pitchFamily="34" charset="0"/>
              <a:cs typeface="Arial" panose="020B0604020202020204" pitchFamily="34" charset="0"/>
            </a:rPr>
            <a:t>貴族</a:t>
          </a:r>
        </a:p>
        <a:p xmlns:a="http://schemas.openxmlformats.org/drawingml/2006/main">
          <a:pPr algn="ctr"/>
          <a:r>
            <a:rPr lang="fr-FR" altLang="ja-JP" sz="1200">
              <a:latin typeface="Arial" panose="020B0604020202020204" pitchFamily="34" charset="0"/>
              <a:cs typeface="Arial" panose="020B0604020202020204" pitchFamily="34" charset="0"/>
            </a:rPr>
            <a:t>武士</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A5" sqref="A5"/>
    </sheetView>
  </sheetViews>
  <sheetFormatPr baseColWidth="10" defaultColWidth="8.83203125" defaultRowHeight="14"/>
  <cols>
    <col min="1" max="1" width="15.33203125" customWidth="1"/>
  </cols>
  <sheetData>
    <row r="1" spans="1:1" ht="16">
      <c r="A1" s="30" t="s">
        <v>0</v>
      </c>
    </row>
    <row r="2" spans="1:1" ht="16">
      <c r="A2" s="2" t="s">
        <v>44</v>
      </c>
    </row>
    <row r="3" spans="1:1" ht="16">
      <c r="A3" s="30" t="s">
        <v>4</v>
      </c>
    </row>
    <row r="5" spans="1:1" ht="16">
      <c r="A5" s="2" t="s">
        <v>1</v>
      </c>
    </row>
    <row r="6" spans="1:1" ht="16">
      <c r="A6" s="30" t="s">
        <v>2</v>
      </c>
    </row>
    <row r="7" spans="1:1" ht="16">
      <c r="A7" s="30" t="s">
        <v>3</v>
      </c>
    </row>
    <row r="8" spans="1:1" ht="16">
      <c r="A8" s="1"/>
    </row>
    <row r="9" spans="1:1" ht="16">
      <c r="A9" s="2"/>
    </row>
    <row r="10" spans="1:1" ht="16">
      <c r="A10" s="1"/>
    </row>
    <row r="11" spans="1:1" ht="16">
      <c r="A11" s="1"/>
    </row>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4"/>
  <sheetViews>
    <sheetView workbookViewId="0">
      <pane xSplit="1" ySplit="6" topLeftCell="B21" activePane="bottomRight" state="frozen"/>
      <selection pane="topRight" activeCell="B1" sqref="B1"/>
      <selection pane="bottomLeft" activeCell="A7" sqref="A7"/>
      <selection pane="bottomRight" activeCell="F52" sqref="F52"/>
    </sheetView>
  </sheetViews>
  <sheetFormatPr baseColWidth="10" defaultRowHeight="14"/>
  <cols>
    <col min="2" max="4" width="12.83203125" customWidth="1"/>
  </cols>
  <sheetData>
    <row r="1" spans="1:19" ht="16">
      <c r="A1" s="2" t="s">
        <v>13</v>
      </c>
    </row>
    <row r="2" spans="1:19" ht="16">
      <c r="A2" s="30" t="s">
        <v>5</v>
      </c>
    </row>
    <row r="4" spans="1:19" ht="15" thickBot="1"/>
    <row r="5" spans="1:19" ht="30.5" customHeight="1" thickTop="1">
      <c r="B5" s="36" t="s">
        <v>14</v>
      </c>
      <c r="C5" s="37"/>
      <c r="D5" s="37"/>
      <c r="E5" s="37"/>
      <c r="F5" s="38"/>
      <c r="G5" s="36" t="s">
        <v>30</v>
      </c>
      <c r="H5" s="37"/>
      <c r="I5" s="37"/>
      <c r="J5" s="38"/>
      <c r="K5" s="39" t="s">
        <v>29</v>
      </c>
      <c r="L5" s="40"/>
      <c r="M5" s="40"/>
      <c r="N5" s="40"/>
      <c r="O5" s="40"/>
      <c r="P5" s="40"/>
      <c r="Q5" s="40"/>
      <c r="R5" s="40"/>
      <c r="S5" s="41"/>
    </row>
    <row r="6" spans="1:19" ht="48.5" customHeight="1">
      <c r="A6" s="1"/>
      <c r="B6" s="33" t="s">
        <v>16</v>
      </c>
      <c r="C6" s="34" t="s">
        <v>18</v>
      </c>
      <c r="D6" s="34" t="s">
        <v>20</v>
      </c>
      <c r="E6" s="34" t="s">
        <v>22</v>
      </c>
      <c r="F6" s="35" t="s">
        <v>23</v>
      </c>
      <c r="G6" s="9" t="s">
        <v>15</v>
      </c>
      <c r="H6" s="7" t="s">
        <v>17</v>
      </c>
      <c r="I6" s="7" t="s">
        <v>19</v>
      </c>
      <c r="J6" s="10" t="s">
        <v>21</v>
      </c>
      <c r="K6" s="33" t="s">
        <v>16</v>
      </c>
      <c r="L6" s="20" t="s">
        <v>24</v>
      </c>
      <c r="M6" s="20" t="s">
        <v>18</v>
      </c>
      <c r="N6" s="20" t="s">
        <v>25</v>
      </c>
      <c r="O6" s="20" t="s">
        <v>26</v>
      </c>
      <c r="P6" s="20" t="s">
        <v>20</v>
      </c>
      <c r="Q6" s="20" t="s">
        <v>22</v>
      </c>
      <c r="R6" s="20" t="s">
        <v>27</v>
      </c>
      <c r="S6" s="21" t="s">
        <v>28</v>
      </c>
    </row>
    <row r="7" spans="1:19" ht="16">
      <c r="A7" s="1">
        <v>1500</v>
      </c>
      <c r="B7" s="11">
        <v>1.5293836978131219</v>
      </c>
      <c r="C7" s="8">
        <v>2.6370004120313144</v>
      </c>
      <c r="D7" s="8"/>
      <c r="E7" s="8"/>
      <c r="F7" s="12"/>
      <c r="G7" s="11">
        <v>5.4995681908548724</v>
      </c>
      <c r="H7" s="8">
        <v>7.1588109844496337</v>
      </c>
      <c r="I7" s="8"/>
      <c r="J7" s="12"/>
      <c r="K7" s="11">
        <v>20.747121000000003</v>
      </c>
      <c r="L7" s="8"/>
      <c r="M7" s="8">
        <v>86.872171296296301</v>
      </c>
      <c r="N7" s="8">
        <v>50.976199999999999</v>
      </c>
      <c r="O7" s="8"/>
      <c r="P7" s="8"/>
      <c r="Q7" s="8"/>
      <c r="S7" s="14"/>
    </row>
    <row r="8" spans="1:19" ht="16">
      <c r="A8" s="1">
        <f>A7+10</f>
        <v>1510</v>
      </c>
      <c r="B8" s="11"/>
      <c r="C8" s="8"/>
      <c r="D8" s="8"/>
      <c r="E8" s="8"/>
      <c r="F8" s="29"/>
      <c r="G8" s="13"/>
      <c r="J8" s="14"/>
      <c r="K8" s="13"/>
      <c r="S8" s="14"/>
    </row>
    <row r="9" spans="1:19" ht="16">
      <c r="A9" s="1">
        <f t="shared" ref="A9:A42" si="0">A8+10</f>
        <v>1520</v>
      </c>
      <c r="B9" s="11"/>
      <c r="C9" s="8"/>
      <c r="D9" s="8"/>
      <c r="E9" s="8"/>
      <c r="F9" s="29"/>
      <c r="G9" s="13"/>
      <c r="J9" s="14"/>
      <c r="K9" s="13"/>
      <c r="S9" s="14"/>
    </row>
    <row r="10" spans="1:19" ht="16">
      <c r="A10" s="1">
        <f t="shared" si="0"/>
        <v>1530</v>
      </c>
      <c r="B10" s="11"/>
      <c r="C10" s="8"/>
      <c r="D10" s="8"/>
      <c r="E10" s="8"/>
      <c r="F10" s="29"/>
      <c r="G10" s="13"/>
      <c r="J10" s="14"/>
      <c r="K10" s="13"/>
      <c r="S10" s="14"/>
    </row>
    <row r="11" spans="1:19" ht="16">
      <c r="A11" s="1">
        <f t="shared" si="0"/>
        <v>1540</v>
      </c>
      <c r="B11" s="11"/>
      <c r="C11" s="8"/>
      <c r="D11" s="8"/>
      <c r="E11" s="8"/>
      <c r="F11" s="29"/>
      <c r="G11" s="13"/>
      <c r="J11" s="14"/>
      <c r="K11" s="13"/>
      <c r="S11" s="14"/>
    </row>
    <row r="12" spans="1:19" ht="16">
      <c r="A12" s="1">
        <f t="shared" si="0"/>
        <v>1550</v>
      </c>
      <c r="B12" s="11">
        <v>2.6848193222358803</v>
      </c>
      <c r="C12" s="8">
        <v>3.1724403609644143</v>
      </c>
      <c r="D12" s="8"/>
      <c r="E12" s="8">
        <v>1.6899874615520845</v>
      </c>
      <c r="F12" s="12">
        <f>0.01*250</f>
        <v>2.5</v>
      </c>
      <c r="G12" s="11">
        <v>8.928165395995272</v>
      </c>
      <c r="H12" s="8">
        <v>10.877102934227677</v>
      </c>
      <c r="I12" s="8"/>
      <c r="J12" s="12">
        <v>5.5849184640657894</v>
      </c>
      <c r="K12" s="11">
        <v>35.913545305390926</v>
      </c>
      <c r="L12" s="22">
        <f>L17*N12/N17</f>
        <v>29.045197174227415</v>
      </c>
      <c r="M12" s="8">
        <v>151.60593253678232</v>
      </c>
      <c r="N12" s="8">
        <v>107.0922072</v>
      </c>
      <c r="O12" s="8"/>
      <c r="P12" s="8"/>
      <c r="Q12" s="8">
        <v>106.11345081725</v>
      </c>
      <c r="S12" s="12">
        <f>L12+N12</f>
        <v>136.13740437422743</v>
      </c>
    </row>
    <row r="13" spans="1:19" ht="16">
      <c r="A13" s="1">
        <f t="shared" si="0"/>
        <v>1560</v>
      </c>
      <c r="B13" s="11"/>
      <c r="C13" s="8"/>
      <c r="D13" s="8"/>
      <c r="E13" s="8"/>
      <c r="F13" s="29"/>
      <c r="G13" s="13"/>
      <c r="J13" s="14"/>
      <c r="K13" s="13"/>
      <c r="S13" s="23"/>
    </row>
    <row r="14" spans="1:19" ht="16">
      <c r="A14" s="1">
        <f t="shared" si="0"/>
        <v>1570</v>
      </c>
      <c r="B14" s="11"/>
      <c r="C14" s="8"/>
      <c r="D14" s="8"/>
      <c r="E14" s="8"/>
      <c r="F14" s="29"/>
      <c r="G14" s="13"/>
      <c r="J14" s="14"/>
      <c r="K14" s="13"/>
      <c r="S14" s="23"/>
    </row>
    <row r="15" spans="1:19" ht="16">
      <c r="A15" s="1">
        <f t="shared" si="0"/>
        <v>1580</v>
      </c>
      <c r="B15" s="11"/>
      <c r="C15" s="8"/>
      <c r="D15" s="8"/>
      <c r="E15" s="8"/>
      <c r="F15" s="29"/>
      <c r="G15" s="13"/>
      <c r="J15" s="14"/>
      <c r="K15" s="13"/>
      <c r="S15" s="23"/>
    </row>
    <row r="16" spans="1:19" ht="16">
      <c r="A16" s="1">
        <f t="shared" si="0"/>
        <v>1590</v>
      </c>
      <c r="B16" s="11"/>
      <c r="C16" s="8"/>
      <c r="D16" s="8"/>
      <c r="E16" s="8"/>
      <c r="F16" s="29"/>
      <c r="G16" s="13"/>
      <c r="J16" s="14"/>
      <c r="K16" s="13"/>
      <c r="S16" s="23"/>
    </row>
    <row r="17" spans="1:19" ht="16">
      <c r="A17" s="1">
        <f t="shared" si="0"/>
        <v>1600</v>
      </c>
      <c r="B17" s="11">
        <v>2.6158442376404771</v>
      </c>
      <c r="C17" s="8">
        <v>3.0101645946608331</v>
      </c>
      <c r="D17" s="8">
        <v>0.96271733885666799</v>
      </c>
      <c r="E17" s="8">
        <v>1.4406835198711967</v>
      </c>
      <c r="F17" s="29"/>
      <c r="G17" s="11">
        <v>15.220182109569087</v>
      </c>
      <c r="H17" s="8">
        <v>18.131952586067008</v>
      </c>
      <c r="I17" s="8">
        <v>4.4000000000000004</v>
      </c>
      <c r="J17" s="12">
        <v>5.7558280022535202</v>
      </c>
      <c r="K17" s="11">
        <v>65.713136258064523</v>
      </c>
      <c r="L17" s="8">
        <v>116.84920353286276</v>
      </c>
      <c r="M17" s="8">
        <v>294.19093070893723</v>
      </c>
      <c r="N17" s="8">
        <v>430.83333333333331</v>
      </c>
      <c r="O17" s="22">
        <f>O22*P17/P22</f>
        <v>41.769823008358202</v>
      </c>
      <c r="P17" s="8">
        <v>3.5274368715083795</v>
      </c>
      <c r="Q17" s="8">
        <v>122.59913644799998</v>
      </c>
      <c r="R17" s="8">
        <f>O17+P17</f>
        <v>45.29725987986658</v>
      </c>
      <c r="S17" s="12">
        <f>L17+N17</f>
        <v>547.68253686619607</v>
      </c>
    </row>
    <row r="18" spans="1:19" ht="16">
      <c r="A18" s="1">
        <f t="shared" si="0"/>
        <v>1610</v>
      </c>
      <c r="B18" s="11"/>
      <c r="C18" s="8"/>
      <c r="D18" s="8"/>
      <c r="E18" s="8"/>
      <c r="F18" s="29"/>
      <c r="G18" s="13"/>
      <c r="J18" s="14"/>
      <c r="K18" s="13"/>
      <c r="R18" s="24"/>
      <c r="S18" s="14"/>
    </row>
    <row r="19" spans="1:19" ht="16">
      <c r="A19" s="1">
        <f t="shared" si="0"/>
        <v>1620</v>
      </c>
      <c r="B19" s="11"/>
      <c r="C19" s="8"/>
      <c r="D19" s="8"/>
      <c r="E19" s="8"/>
      <c r="F19" s="29"/>
      <c r="G19" s="13"/>
      <c r="J19" s="14"/>
      <c r="K19" s="13"/>
      <c r="R19" s="24"/>
      <c r="S19" s="14"/>
    </row>
    <row r="20" spans="1:19" ht="16">
      <c r="A20" s="1">
        <f t="shared" si="0"/>
        <v>1630</v>
      </c>
      <c r="B20" s="11"/>
      <c r="C20" s="8"/>
      <c r="D20" s="8"/>
      <c r="E20" s="8"/>
      <c r="F20" s="29"/>
      <c r="G20" s="13"/>
      <c r="J20" s="14"/>
      <c r="K20" s="13"/>
      <c r="R20" s="24"/>
      <c r="S20" s="14"/>
    </row>
    <row r="21" spans="1:19" ht="16">
      <c r="A21" s="1">
        <f t="shared" si="0"/>
        <v>1640</v>
      </c>
      <c r="B21" s="11"/>
      <c r="C21" s="8"/>
      <c r="D21" s="8"/>
      <c r="E21" s="8"/>
      <c r="F21" s="29"/>
      <c r="G21" s="13"/>
      <c r="J21" s="14"/>
      <c r="K21" s="13"/>
      <c r="R21" s="24"/>
      <c r="S21" s="14"/>
    </row>
    <row r="22" spans="1:19" ht="16">
      <c r="A22" s="1">
        <f t="shared" si="0"/>
        <v>1650</v>
      </c>
      <c r="B22" s="11">
        <v>4.1701036013813528</v>
      </c>
      <c r="C22" s="8">
        <v>6</v>
      </c>
      <c r="D22" s="8">
        <v>2.036631881189563</v>
      </c>
      <c r="E22" s="8">
        <v>1.7147640810453046</v>
      </c>
      <c r="F22" s="12">
        <f>0.015*250</f>
        <v>3.75</v>
      </c>
      <c r="G22" s="11">
        <v>38.697888823463899</v>
      </c>
      <c r="H22" s="8">
        <v>40.545348886699301</v>
      </c>
      <c r="I22" s="8">
        <v>8.9585698324022331</v>
      </c>
      <c r="J22" s="12">
        <v>7.4295029196534665</v>
      </c>
      <c r="K22" s="11">
        <v>196.10155161290328</v>
      </c>
      <c r="L22" s="8">
        <v>213.92653160225532</v>
      </c>
      <c r="M22" s="8">
        <f>0.8*1053.72257650364</f>
        <v>842.97806120291216</v>
      </c>
      <c r="N22" s="8">
        <v>412.68385285862018</v>
      </c>
      <c r="O22" s="8">
        <v>74.62875044159999</v>
      </c>
      <c r="P22" s="8">
        <v>6.3023538770949719</v>
      </c>
      <c r="Q22" s="8">
        <v>150.07595897700003</v>
      </c>
      <c r="R22" s="8">
        <f>O22+P22</f>
        <v>80.931104318694963</v>
      </c>
      <c r="S22" s="12">
        <f>L22+N22</f>
        <v>626.61038446087548</v>
      </c>
    </row>
    <row r="23" spans="1:19" ht="16">
      <c r="A23" s="1">
        <f t="shared" si="0"/>
        <v>1660</v>
      </c>
      <c r="B23" s="11"/>
      <c r="C23" s="8"/>
      <c r="D23" s="8"/>
      <c r="E23" s="8"/>
      <c r="F23" s="29"/>
      <c r="G23" s="13"/>
      <c r="J23" s="14"/>
      <c r="K23" s="13"/>
      <c r="R23" s="24"/>
      <c r="S23" s="14"/>
    </row>
    <row r="24" spans="1:19" ht="16">
      <c r="A24" s="1">
        <f t="shared" si="0"/>
        <v>1670</v>
      </c>
      <c r="B24" s="11"/>
      <c r="C24" s="8"/>
      <c r="D24" s="8"/>
      <c r="E24" s="8"/>
      <c r="F24" s="29"/>
      <c r="G24" s="13"/>
      <c r="J24" s="14"/>
      <c r="K24" s="13"/>
      <c r="R24" s="24"/>
      <c r="S24" s="14"/>
    </row>
    <row r="25" spans="1:19" ht="16">
      <c r="A25" s="1">
        <f t="shared" si="0"/>
        <v>1680</v>
      </c>
      <c r="B25" s="11"/>
      <c r="C25" s="8"/>
      <c r="D25" s="8"/>
      <c r="E25" s="8"/>
      <c r="F25" s="29"/>
      <c r="G25" s="13"/>
      <c r="J25" s="14"/>
      <c r="K25" s="13"/>
      <c r="R25" s="24"/>
      <c r="S25" s="14"/>
    </row>
    <row r="26" spans="1:19" ht="16">
      <c r="A26" s="1">
        <f t="shared" si="0"/>
        <v>1690</v>
      </c>
      <c r="B26" s="11"/>
      <c r="C26" s="8"/>
      <c r="D26" s="8"/>
      <c r="E26" s="8"/>
      <c r="F26" s="29"/>
      <c r="G26" s="15"/>
      <c r="H26" s="1"/>
      <c r="I26" s="1"/>
      <c r="J26" s="16"/>
      <c r="K26" s="15"/>
      <c r="L26" s="1"/>
      <c r="M26" s="1"/>
      <c r="N26" s="1"/>
      <c r="O26" s="1"/>
      <c r="P26" s="1"/>
      <c r="Q26" s="1"/>
      <c r="R26" s="24"/>
      <c r="S26" s="14"/>
    </row>
    <row r="27" spans="1:19" ht="16">
      <c r="A27" s="1">
        <f t="shared" si="0"/>
        <v>1700</v>
      </c>
      <c r="B27" s="11">
        <v>8.9254707908664717</v>
      </c>
      <c r="C27" s="8">
        <v>7.7</v>
      </c>
      <c r="D27" s="8">
        <v>6.6374930296021235</v>
      </c>
      <c r="E27" s="8">
        <v>2.5632692060621256</v>
      </c>
      <c r="F27" s="29"/>
      <c r="G27" s="11">
        <v>91.93789157536736</v>
      </c>
      <c r="H27" s="8">
        <v>43.516699328659065</v>
      </c>
      <c r="I27" s="8">
        <v>24.630156277370244</v>
      </c>
      <c r="J27" s="12">
        <v>7.9909237716354156</v>
      </c>
      <c r="K27" s="11">
        <v>559.39610129032269</v>
      </c>
      <c r="L27" s="8">
        <v>400.57788752373887</v>
      </c>
      <c r="M27" s="8">
        <v>878.16699245233997</v>
      </c>
      <c r="N27" s="8">
        <v>219.21437354999998</v>
      </c>
      <c r="O27" s="8">
        <v>206.31447432015</v>
      </c>
      <c r="P27" s="8">
        <v>44.488219776000001</v>
      </c>
      <c r="Q27" s="8">
        <v>163.01484494136247</v>
      </c>
      <c r="R27" s="8">
        <f>O27+P27</f>
        <v>250.80269409614999</v>
      </c>
      <c r="S27" s="12">
        <f>L27+N27</f>
        <v>619.79226107373881</v>
      </c>
    </row>
    <row r="28" spans="1:19" ht="16">
      <c r="A28" s="1">
        <f t="shared" si="0"/>
        <v>1710</v>
      </c>
      <c r="B28" s="11"/>
      <c r="C28" s="8"/>
      <c r="D28" s="8"/>
      <c r="E28" s="8"/>
      <c r="F28" s="29"/>
      <c r="G28" s="13"/>
      <c r="J28" s="14"/>
      <c r="K28" s="13"/>
      <c r="R28" s="24"/>
      <c r="S28" s="14"/>
    </row>
    <row r="29" spans="1:19" ht="16">
      <c r="A29" s="1">
        <f t="shared" si="0"/>
        <v>1720</v>
      </c>
      <c r="B29" s="11"/>
      <c r="C29" s="8"/>
      <c r="D29" s="8"/>
      <c r="E29" s="8"/>
      <c r="F29" s="29"/>
      <c r="G29" s="13"/>
      <c r="J29" s="14"/>
      <c r="K29" s="13"/>
      <c r="R29" s="24"/>
      <c r="S29" s="14"/>
    </row>
    <row r="30" spans="1:19" ht="16">
      <c r="A30" s="1">
        <f t="shared" si="0"/>
        <v>1730</v>
      </c>
      <c r="B30" s="11"/>
      <c r="C30" s="8"/>
      <c r="D30" s="8"/>
      <c r="E30" s="8"/>
      <c r="F30" s="29"/>
      <c r="G30" s="15"/>
      <c r="H30" s="1"/>
      <c r="I30" s="1"/>
      <c r="J30" s="16"/>
      <c r="K30" s="15"/>
      <c r="L30" s="1"/>
      <c r="M30" s="1"/>
      <c r="N30" s="1"/>
      <c r="O30" s="1"/>
      <c r="P30" s="1"/>
      <c r="Q30" s="1"/>
      <c r="R30" s="24"/>
      <c r="S30" s="14"/>
    </row>
    <row r="31" spans="1:19" ht="16">
      <c r="A31" s="1">
        <f t="shared" si="0"/>
        <v>1740</v>
      </c>
      <c r="B31" s="11"/>
      <c r="C31" s="8"/>
      <c r="D31" s="8"/>
      <c r="E31" s="8"/>
      <c r="F31" s="29"/>
      <c r="G31" s="15"/>
      <c r="H31" s="1"/>
      <c r="I31" s="1"/>
      <c r="J31" s="16"/>
      <c r="K31" s="15"/>
      <c r="L31" s="1"/>
      <c r="M31" s="1"/>
      <c r="N31" s="1"/>
      <c r="O31" s="1"/>
      <c r="P31" s="1"/>
      <c r="Q31" s="1"/>
      <c r="R31" s="24"/>
      <c r="S31" s="14"/>
    </row>
    <row r="32" spans="1:19" ht="16">
      <c r="A32" s="1">
        <f t="shared" si="0"/>
        <v>1750</v>
      </c>
      <c r="B32" s="11">
        <v>9.7199879708747989</v>
      </c>
      <c r="C32" s="8">
        <v>10.019461827748975</v>
      </c>
      <c r="D32" s="8">
        <f>0.9*15.9014945564339</f>
        <v>14.311345100790509</v>
      </c>
      <c r="E32" s="8">
        <v>2.485406910599854</v>
      </c>
      <c r="F32" s="12">
        <f>0.02*250</f>
        <v>5</v>
      </c>
      <c r="G32" s="11">
        <v>109.14190396196467</v>
      </c>
      <c r="H32" s="8">
        <v>48.74831879365977</v>
      </c>
      <c r="I32" s="8">
        <v>53.190499291271351</v>
      </c>
      <c r="J32" s="12">
        <v>9.0602453796507323</v>
      </c>
      <c r="K32" s="11">
        <v>821.09868870967762</v>
      </c>
      <c r="L32" s="8">
        <v>367.58808664412891</v>
      </c>
      <c r="M32" s="8">
        <v>1081.2377108433736</v>
      </c>
      <c r="N32" s="8">
        <v>439.31831192250007</v>
      </c>
      <c r="O32" s="8">
        <v>349.34334901013335</v>
      </c>
      <c r="P32" s="8">
        <v>202.31386185599999</v>
      </c>
      <c r="Q32" s="8">
        <v>179.39285851708451</v>
      </c>
      <c r="R32" s="8">
        <f>O32+P32</f>
        <v>551.65721086613337</v>
      </c>
      <c r="S32" s="12">
        <f>L32+N32</f>
        <v>806.90639856662892</v>
      </c>
    </row>
    <row r="33" spans="1:19" ht="16">
      <c r="A33" s="1">
        <f t="shared" si="0"/>
        <v>1760</v>
      </c>
      <c r="B33" s="11"/>
      <c r="C33" s="8"/>
      <c r="D33" s="8"/>
      <c r="E33" s="8"/>
      <c r="F33" s="29"/>
      <c r="G33" s="13"/>
      <c r="J33" s="14"/>
      <c r="K33" s="13"/>
      <c r="R33" s="24"/>
      <c r="S33" s="14"/>
    </row>
    <row r="34" spans="1:19" ht="16">
      <c r="A34" s="1">
        <f t="shared" si="0"/>
        <v>1770</v>
      </c>
      <c r="B34" s="11"/>
      <c r="C34" s="8"/>
      <c r="D34" s="8"/>
      <c r="E34" s="8"/>
      <c r="F34" s="29"/>
      <c r="G34" s="15"/>
      <c r="H34" s="1"/>
      <c r="I34" s="1"/>
      <c r="J34" s="16"/>
      <c r="K34" s="15"/>
      <c r="L34" s="1"/>
      <c r="M34" s="1"/>
      <c r="N34" s="1"/>
      <c r="O34" s="1"/>
      <c r="P34" s="1"/>
      <c r="Q34" s="1"/>
      <c r="R34" s="24"/>
      <c r="S34" s="14"/>
    </row>
    <row r="35" spans="1:19" ht="16">
      <c r="A35" s="1">
        <f t="shared" si="0"/>
        <v>1780</v>
      </c>
      <c r="B35" s="11">
        <v>15.477022821327383</v>
      </c>
      <c r="C35" s="8">
        <v>12.874445597126819</v>
      </c>
      <c r="D35" s="8">
        <v>12.305773523074926</v>
      </c>
      <c r="E35" s="8">
        <v>1.5132280696504448</v>
      </c>
      <c r="F35" s="29"/>
      <c r="G35" s="11">
        <v>172.34913058549765</v>
      </c>
      <c r="H35" s="8">
        <v>77.610759493670884</v>
      </c>
      <c r="I35" s="8">
        <v>34.996235500103751</v>
      </c>
      <c r="J35" s="12">
        <v>7.1019296289281888</v>
      </c>
      <c r="K35" s="11">
        <v>1627.3199400000001</v>
      </c>
      <c r="L35" s="8">
        <v>466.76587978823528</v>
      </c>
      <c r="M35" s="8">
        <v>1962</v>
      </c>
      <c r="N35" s="8">
        <v>642.52611851000006</v>
      </c>
      <c r="O35" s="8">
        <v>858.66666666666663</v>
      </c>
      <c r="P35" s="8">
        <v>294.8756836032</v>
      </c>
      <c r="Q35" s="8">
        <v>147.15198191139206</v>
      </c>
      <c r="R35" s="8">
        <f>O35+P35</f>
        <v>1153.5423502698666</v>
      </c>
      <c r="S35" s="12">
        <f>L35+N35</f>
        <v>1109.2919982982353</v>
      </c>
    </row>
    <row r="36" spans="1:19" ht="16">
      <c r="A36" s="1">
        <f t="shared" si="0"/>
        <v>1790</v>
      </c>
      <c r="B36" s="11"/>
      <c r="C36" s="8"/>
      <c r="D36" s="8"/>
      <c r="E36" s="8"/>
      <c r="F36" s="29"/>
      <c r="G36" s="15"/>
      <c r="H36" s="1"/>
      <c r="I36" s="1"/>
      <c r="J36" s="16"/>
      <c r="K36" s="15"/>
      <c r="L36" s="1"/>
      <c r="M36" s="1"/>
      <c r="N36" s="1"/>
      <c r="O36" s="1"/>
      <c r="P36" s="1"/>
      <c r="Q36" s="1"/>
      <c r="S36" s="14"/>
    </row>
    <row r="37" spans="1:19" ht="16">
      <c r="A37" s="1">
        <f t="shared" si="0"/>
        <v>1800</v>
      </c>
      <c r="B37" s="11"/>
      <c r="C37" s="8"/>
      <c r="D37" s="8"/>
      <c r="E37" s="8"/>
      <c r="F37" s="29"/>
      <c r="G37" s="15"/>
      <c r="H37" s="1"/>
      <c r="I37" s="1"/>
      <c r="J37" s="16"/>
      <c r="K37" s="15"/>
      <c r="L37" s="1"/>
      <c r="M37" s="1"/>
      <c r="N37" s="1"/>
      <c r="O37" s="1"/>
      <c r="P37" s="1"/>
      <c r="Q37" s="1"/>
      <c r="S37" s="14"/>
    </row>
    <row r="38" spans="1:19" ht="16">
      <c r="A38" s="1">
        <f t="shared" si="0"/>
        <v>1810</v>
      </c>
      <c r="B38" s="11"/>
      <c r="C38" s="8"/>
      <c r="D38" s="8"/>
      <c r="E38" s="8"/>
      <c r="F38" s="29"/>
      <c r="G38" s="15"/>
      <c r="H38" s="1"/>
      <c r="I38" s="1"/>
      <c r="J38" s="16"/>
      <c r="K38" s="15"/>
      <c r="L38" s="1"/>
      <c r="M38" s="1"/>
      <c r="N38" s="1"/>
      <c r="O38" s="1"/>
      <c r="P38" s="1"/>
      <c r="Q38" s="1"/>
      <c r="S38" s="14"/>
    </row>
    <row r="39" spans="1:19" ht="16">
      <c r="A39" s="1">
        <f t="shared" si="0"/>
        <v>1820</v>
      </c>
      <c r="B39" s="11">
        <f>B35*(1+((B53/B52)-1)/2)</f>
        <v>19.991154477547866</v>
      </c>
      <c r="C39" s="8">
        <f>C35*(1+((C53/C52)-1)/2)</f>
        <v>18.024223835977544</v>
      </c>
      <c r="D39" s="8">
        <f>D35*(1+((D53/D52)-1)/2)</f>
        <v>16.407698030766571</v>
      </c>
      <c r="E39" s="8">
        <v>3</v>
      </c>
      <c r="F39" s="12"/>
      <c r="G39" s="11">
        <f>G35*B53/B52</f>
        <v>272.88612342703794</v>
      </c>
      <c r="H39" s="8">
        <f t="shared" ref="H39:I39" si="1">H35*C53/C52</f>
        <v>139.6993670886076</v>
      </c>
      <c r="I39" s="8">
        <f t="shared" si="1"/>
        <v>58.327059166839582</v>
      </c>
      <c r="J39" s="12">
        <v>15</v>
      </c>
      <c r="K39" s="15"/>
      <c r="L39" s="1"/>
      <c r="M39" s="1"/>
      <c r="N39" s="1"/>
      <c r="O39" s="1"/>
      <c r="P39" s="1"/>
      <c r="Q39" s="1"/>
      <c r="S39" s="14"/>
    </row>
    <row r="40" spans="1:19" ht="16">
      <c r="A40" s="1">
        <f t="shared" si="0"/>
        <v>1830</v>
      </c>
      <c r="B40" s="11"/>
      <c r="C40" s="8"/>
      <c r="D40" s="8"/>
      <c r="E40" s="8"/>
      <c r="F40" s="29"/>
      <c r="G40" s="11"/>
      <c r="H40" s="8"/>
      <c r="I40" s="8"/>
      <c r="J40" s="12"/>
      <c r="K40" s="15"/>
      <c r="L40" s="1"/>
      <c r="M40" s="1"/>
      <c r="N40" s="1"/>
      <c r="O40" s="1"/>
      <c r="P40" s="1"/>
      <c r="Q40" s="1"/>
      <c r="S40" s="14"/>
    </row>
    <row r="41" spans="1:19" ht="16">
      <c r="A41" s="1">
        <f t="shared" si="0"/>
        <v>1840</v>
      </c>
      <c r="B41" s="11"/>
      <c r="C41" s="8"/>
      <c r="D41" s="8"/>
      <c r="E41" s="8"/>
      <c r="F41" s="29"/>
      <c r="G41" s="11"/>
      <c r="H41" s="8"/>
      <c r="I41" s="8"/>
      <c r="J41" s="12"/>
      <c r="K41" s="15"/>
      <c r="L41" s="1"/>
      <c r="M41" s="1"/>
      <c r="N41" s="1"/>
      <c r="O41" s="1"/>
      <c r="P41" s="1"/>
      <c r="Q41" s="1"/>
      <c r="S41" s="14"/>
    </row>
    <row r="42" spans="1:19" ht="17" thickBot="1">
      <c r="A42" s="1">
        <f t="shared" si="0"/>
        <v>1850</v>
      </c>
      <c r="B42" s="17">
        <f>B39*(1+((B54/B53)-1)/3)</f>
        <v>19.289710460791799</v>
      </c>
      <c r="C42" s="18">
        <f>C39*(1+((C54/C53)-1)/3)</f>
        <v>20.026915373308384</v>
      </c>
      <c r="D42" s="18">
        <f>D39*(1+((D54/D53)-1)/3)</f>
        <v>18.595391101535448</v>
      </c>
      <c r="E42" s="18">
        <v>5</v>
      </c>
      <c r="F42" s="19">
        <f>0.015*250</f>
        <v>3.75</v>
      </c>
      <c r="G42" s="17">
        <f>G39*B54/B53</f>
        <v>244.161268329455</v>
      </c>
      <c r="H42" s="18">
        <f t="shared" ref="H42:I42" si="2">H39*C54/C53</f>
        <v>186.26582278481015</v>
      </c>
      <c r="I42" s="18">
        <f t="shared" si="2"/>
        <v>81.657882833575414</v>
      </c>
      <c r="J42" s="19">
        <v>29.5</v>
      </c>
      <c r="K42" s="25"/>
      <c r="L42" s="26"/>
      <c r="M42" s="26"/>
      <c r="N42" s="26"/>
      <c r="O42" s="26"/>
      <c r="P42" s="26"/>
      <c r="Q42" s="26"/>
      <c r="R42" s="27"/>
      <c r="S42" s="28"/>
    </row>
    <row r="43" spans="1:19" ht="17" thickTop="1">
      <c r="B43" s="6"/>
      <c r="C43" s="6"/>
      <c r="D43" s="6"/>
      <c r="E43" s="6"/>
      <c r="Q43" s="1"/>
    </row>
    <row r="44" spans="1:19" ht="16">
      <c r="A44" s="2" t="s">
        <v>31</v>
      </c>
      <c r="Q44" s="1"/>
    </row>
    <row r="45" spans="1:19" ht="16">
      <c r="A45" s="30" t="s">
        <v>32</v>
      </c>
    </row>
    <row r="46" spans="1:19" ht="16">
      <c r="A46" s="30" t="s">
        <v>33</v>
      </c>
    </row>
    <row r="47" spans="1:19" ht="16">
      <c r="A47" s="30" t="s">
        <v>34</v>
      </c>
    </row>
    <row r="48" spans="1:19" ht="16">
      <c r="A48" s="30" t="s">
        <v>35</v>
      </c>
    </row>
    <row r="49" spans="1:5" ht="16">
      <c r="A49" s="1"/>
    </row>
    <row r="50" spans="1:5" ht="16">
      <c r="A50" s="30" t="s">
        <v>36</v>
      </c>
    </row>
    <row r="51" spans="1:5" ht="17">
      <c r="B51" s="7" t="s">
        <v>15</v>
      </c>
      <c r="C51" s="7" t="s">
        <v>17</v>
      </c>
      <c r="D51" s="7" t="s">
        <v>19</v>
      </c>
      <c r="E51" s="7"/>
    </row>
    <row r="52" spans="1:5" ht="16">
      <c r="A52" s="1">
        <v>1780</v>
      </c>
      <c r="B52" s="8">
        <v>12</v>
      </c>
      <c r="C52" s="8">
        <v>5</v>
      </c>
      <c r="D52" s="8">
        <v>3</v>
      </c>
    </row>
    <row r="53" spans="1:5" ht="16">
      <c r="A53" s="1">
        <v>1820</v>
      </c>
      <c r="B53" s="8">
        <v>19</v>
      </c>
      <c r="C53" s="8">
        <v>9</v>
      </c>
      <c r="D53" s="8">
        <v>5</v>
      </c>
    </row>
    <row r="54" spans="1:5" ht="16">
      <c r="A54" s="1">
        <v>1850</v>
      </c>
      <c r="B54" s="8">
        <v>17</v>
      </c>
      <c r="C54" s="8">
        <v>12</v>
      </c>
      <c r="D54" s="8">
        <v>7</v>
      </c>
    </row>
  </sheetData>
  <mergeCells count="3">
    <mergeCell ref="G5:J5"/>
    <mergeCell ref="B5:F5"/>
    <mergeCell ref="K5:S5"/>
  </mergeCells>
  <phoneticPr fontId="1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workbookViewId="0">
      <selection activeCell="A10" sqref="A10"/>
    </sheetView>
  </sheetViews>
  <sheetFormatPr baseColWidth="10" defaultColWidth="10.83203125" defaultRowHeight="15"/>
  <cols>
    <col min="1" max="3" width="30.6640625" style="3" customWidth="1"/>
    <col min="4" max="4" width="32.6640625" style="3" customWidth="1"/>
    <col min="5" max="16384" width="10.83203125" style="3"/>
  </cols>
  <sheetData>
    <row r="1" spans="1:4" ht="16">
      <c r="A1" s="2" t="s">
        <v>37</v>
      </c>
    </row>
    <row r="2" spans="1:4" ht="16">
      <c r="A2" s="30" t="s">
        <v>5</v>
      </c>
    </row>
    <row r="3" spans="1:4" ht="16">
      <c r="A3" s="4"/>
      <c r="B3" s="31" t="s">
        <v>6</v>
      </c>
      <c r="C3" s="31" t="s">
        <v>7</v>
      </c>
      <c r="D3" s="31" t="s">
        <v>8</v>
      </c>
    </row>
    <row r="4" spans="1:4" ht="16">
      <c r="A4" s="32" t="s">
        <v>38</v>
      </c>
      <c r="B4" s="5">
        <v>2.9000000000000001E-2</v>
      </c>
      <c r="C4" s="5">
        <v>1.4999999999999999E-2</v>
      </c>
      <c r="D4" s="5">
        <f t="shared" ref="D4:D9" si="0">B4+C4</f>
        <v>4.3999999999999997E-2</v>
      </c>
    </row>
    <row r="5" spans="1:4" ht="16">
      <c r="A5" s="32" t="s">
        <v>39</v>
      </c>
      <c r="B5" s="5">
        <v>8.9999999999999993E-3</v>
      </c>
      <c r="C5" s="5">
        <v>1.2E-2</v>
      </c>
      <c r="D5" s="5">
        <f t="shared" si="0"/>
        <v>2.0999999999999998E-2</v>
      </c>
    </row>
    <row r="6" spans="1:4" ht="16">
      <c r="A6" s="32" t="s">
        <v>40</v>
      </c>
      <c r="B6" s="5">
        <v>3.3000000000000002E-2</v>
      </c>
      <c r="C6" s="5">
        <v>1.9E-2</v>
      </c>
      <c r="D6" s="5">
        <f t="shared" si="0"/>
        <v>5.2000000000000005E-2</v>
      </c>
    </row>
    <row r="7" spans="1:4" ht="16">
      <c r="A7" s="32" t="s">
        <v>41</v>
      </c>
      <c r="B7" s="5">
        <v>1.7000000000000001E-2</v>
      </c>
      <c r="C7" s="5">
        <v>7.0000000000000001E-3</v>
      </c>
      <c r="D7" s="5">
        <f t="shared" si="0"/>
        <v>2.4E-2</v>
      </c>
    </row>
    <row r="8" spans="1:4" ht="16">
      <c r="A8" s="32" t="s">
        <v>42</v>
      </c>
      <c r="B8" s="5">
        <v>1.4999999999999999E-2</v>
      </c>
      <c r="C8" s="5">
        <f>(11.98+3.85+4.48+6.08+6.25+6.34+5.86+6.78+11.85)/1100</f>
        <v>5.7700000000000008E-2</v>
      </c>
      <c r="D8" s="5">
        <f t="shared" si="0"/>
        <v>7.2700000000000015E-2</v>
      </c>
    </row>
    <row r="9" spans="1:4" ht="16">
      <c r="A9" s="32" t="s">
        <v>43</v>
      </c>
      <c r="B9" s="5">
        <f>(0.49+0.76)/110</f>
        <v>1.1363636363636364E-2</v>
      </c>
      <c r="C9" s="5">
        <f>3.65%/1.1</f>
        <v>3.318181818181818E-2</v>
      </c>
      <c r="D9" s="5">
        <f t="shared" si="0"/>
        <v>4.4545454545454541E-2</v>
      </c>
    </row>
    <row r="12" spans="1:4" ht="16">
      <c r="A12" s="32" t="s">
        <v>9</v>
      </c>
    </row>
    <row r="13" spans="1:4" ht="16">
      <c r="A13" s="32" t="s">
        <v>10</v>
      </c>
    </row>
    <row r="14" spans="1:4" ht="16">
      <c r="A14" s="32" t="s">
        <v>11</v>
      </c>
    </row>
    <row r="15" spans="1:4" ht="16">
      <c r="A15" s="32" t="s">
        <v>12</v>
      </c>
    </row>
    <row r="16" spans="1:4" ht="16">
      <c r="A16" s="4"/>
    </row>
  </sheetData>
  <phoneticPr fontId="10"/>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グラフ</vt:lpstr>
      </vt:variant>
      <vt:variant>
        <vt:i4>3</vt:i4>
      </vt:variant>
    </vt:vector>
  </HeadingPairs>
  <TitlesOfParts>
    <vt:vector size="6" baseType="lpstr">
      <vt:lpstr>ReadMe</vt:lpstr>
      <vt:lpstr>DataF9.1</vt:lpstr>
      <vt:lpstr>DataF9.3</vt:lpstr>
      <vt:lpstr>F9.1</vt:lpstr>
      <vt:lpstr>F9.2</vt:lpstr>
      <vt:lpstr>F9.3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2023-06-23T13:55:01Z</dcterms:modified>
</cp:coreProperties>
</file>