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65" yWindow="-75" windowWidth="20745" windowHeight="11760" activeTab="2"/>
  </bookViews>
  <sheets>
    <sheet name="F14.1" sheetId="78" r:id="rId1"/>
    <sheet name="F14.2" sheetId="84" r:id="rId2"/>
    <sheet name="FS14.1" sheetId="86" r:id="rId3"/>
    <sheet name="TS14.1" sheetId="68" r:id="rId4"/>
    <sheet name="TS14.2" sheetId="87" r:id="rId5"/>
    <sheet name="DetailsTS14.1UK" sheetId="71" r:id="rId6"/>
    <sheet name="DetailsTS14.2UK" sheetId="85" r:id="rId7"/>
  </sheet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 localSheetId="4">#REF!</definedName>
    <definedName name="footnotes">#REF!</definedName>
    <definedName name="PIB">#REF!</definedName>
    <definedName name="_xlnm.Print_Area" localSheetId="3">'TS14.1'!$A$3:$F$124</definedName>
    <definedName name="ressources">#REF!</definedName>
    <definedName name="rpflux">#REF!</definedName>
    <definedName name="rptof">#REF!</definedName>
    <definedName name="spanners_level1" localSheetId="4">#REF!</definedName>
    <definedName name="spanners_level1">#REF!</definedName>
    <definedName name="spanners_level2" localSheetId="4">#REF!</definedName>
    <definedName name="spanners_level2">#REF!</definedName>
    <definedName name="spanners_level3" localSheetId="4">#REF!</definedName>
    <definedName name="spanners_level3">#REF!</definedName>
    <definedName name="spanners_level4" localSheetId="4">#REF!</definedName>
    <definedName name="spanners_level4">#REF!</definedName>
    <definedName name="spanners_level5" localSheetId="4">#REF!</definedName>
    <definedName name="spanners_level5">#REF!</definedName>
    <definedName name="stub_lines">#REF!</definedName>
    <definedName name="temp" localSheetId="4">#REF!</definedName>
    <definedName name="temp">#REF!</definedName>
    <definedName name="titles">#REF!</definedName>
    <definedName name="totals">#REF!</definedName>
    <definedName name="xxx" localSheetId="4">#REF!</definedName>
    <definedName name="xxx">#REF!</definedName>
  </definedNames>
  <calcPr calcId="1257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6" i="68"/>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J118"/>
  <c r="J117"/>
  <c r="G118"/>
  <c r="G117"/>
  <c r="E118"/>
  <c r="E117"/>
  <c r="E116"/>
  <c r="E115"/>
  <c r="E114"/>
  <c r="E113"/>
  <c r="E112"/>
  <c r="E111"/>
  <c r="E110"/>
  <c r="E109"/>
  <c r="E108"/>
  <c r="E107"/>
  <c r="E106"/>
  <c r="E105"/>
  <c r="E104"/>
  <c r="E103"/>
  <c r="E102"/>
  <c r="E101"/>
  <c r="E100"/>
  <c r="E99"/>
  <c r="E98"/>
  <c r="E97"/>
  <c r="E96"/>
  <c r="E95"/>
  <c r="E94"/>
  <c r="E93"/>
  <c r="E92"/>
  <c r="E91"/>
  <c r="E90"/>
  <c r="L89"/>
  <c r="E89"/>
  <c r="L88"/>
  <c r="E88"/>
  <c r="L87"/>
  <c r="E87"/>
  <c r="L86"/>
  <c r="E86"/>
  <c r="L85"/>
  <c r="E85"/>
  <c r="E84"/>
  <c r="E83"/>
  <c r="E82"/>
  <c r="E81"/>
  <c r="E80"/>
  <c r="E79"/>
  <c r="E78"/>
  <c r="E77"/>
  <c r="L76"/>
  <c r="E76"/>
  <c r="L75"/>
  <c r="E75"/>
  <c r="L74"/>
  <c r="E74"/>
  <c r="L73"/>
  <c r="E73"/>
  <c r="L72"/>
  <c r="E72"/>
  <c r="E71"/>
  <c r="L70"/>
  <c r="E70"/>
  <c r="L69"/>
  <c r="E69"/>
  <c r="L68"/>
  <c r="E68"/>
  <c r="L67"/>
  <c r="E67"/>
  <c r="L66"/>
  <c r="E66"/>
  <c r="L65"/>
  <c r="E65"/>
  <c r="L64"/>
  <c r="E64"/>
  <c r="L63"/>
  <c r="E63"/>
  <c r="L62"/>
  <c r="E62"/>
  <c r="L61"/>
  <c r="E61"/>
  <c r="L60"/>
  <c r="E60"/>
  <c r="E59"/>
  <c r="E58"/>
  <c r="E57"/>
  <c r="E56"/>
  <c r="E55"/>
  <c r="E54"/>
  <c r="E53"/>
  <c r="L52"/>
  <c r="E52"/>
  <c r="E51"/>
  <c r="E50"/>
  <c r="E49"/>
  <c r="E48"/>
  <c r="E47"/>
  <c r="L46"/>
  <c r="E46"/>
  <c r="L45"/>
  <c r="E45"/>
  <c r="L44"/>
  <c r="E44"/>
  <c r="L43"/>
  <c r="E43"/>
  <c r="L42"/>
  <c r="E42"/>
  <c r="L41"/>
  <c r="E41"/>
  <c r="L40"/>
  <c r="E40"/>
  <c r="L39"/>
  <c r="E39"/>
  <c r="E38"/>
  <c r="E37"/>
  <c r="E36"/>
  <c r="E35"/>
  <c r="E34"/>
  <c r="E33"/>
  <c r="E32"/>
  <c r="E31"/>
  <c r="E30"/>
  <c r="E29"/>
  <c r="E28"/>
  <c r="E27"/>
  <c r="E26"/>
  <c r="E25"/>
  <c r="E24"/>
  <c r="E23"/>
  <c r="E22"/>
  <c r="E21"/>
  <c r="E20"/>
  <c r="E19"/>
  <c r="E18"/>
  <c r="E17"/>
  <c r="E16"/>
  <c r="E15"/>
  <c r="E14"/>
  <c r="E13"/>
  <c r="E12"/>
  <c r="E11"/>
  <c r="E10"/>
  <c r="E9"/>
  <c r="E8"/>
  <c r="E7"/>
  <c r="E6"/>
  <c r="E5"/>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A6" i="87"/>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C116"/>
  <c r="C117"/>
  <c r="C118"/>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alcChain>
</file>

<file path=xl/sharedStrings.xml><?xml version="1.0" encoding="utf-8"?>
<sst xmlns="http://schemas.openxmlformats.org/spreadsheetml/2006/main" count="368" uniqueCount="91">
  <si>
    <t>注</t>
    <phoneticPr fontId="2" type="noConversion"/>
  </si>
  <si>
    <r>
      <t>イギリス最高相続税率に関する詳細</t>
    </r>
    <r>
      <rPr>
        <b/>
        <sz val="10"/>
        <rFont val="Arial"/>
        <family val="2"/>
      </rPr>
      <t xml:space="preserve"> (</t>
    </r>
    <r>
      <rPr>
        <b/>
        <sz val="10"/>
        <rFont val="ＭＳ Ｐゴシック"/>
        <family val="2"/>
        <charset val="128"/>
      </rPr>
      <t>データ提供は</t>
    </r>
    <r>
      <rPr>
        <b/>
        <sz val="10"/>
        <rFont val="Arial"/>
        <family val="2"/>
      </rPr>
      <t xml:space="preserve"> A.B. Atkinson, 2011</t>
    </r>
    <r>
      <rPr>
        <b/>
        <sz val="10"/>
        <rFont val="ＭＳ Ｐゴシック"/>
        <family val="2"/>
        <charset val="128"/>
      </rPr>
      <t>年9月</t>
    </r>
    <r>
      <rPr>
        <b/>
        <sz val="10"/>
        <rFont val="Arial"/>
        <family val="2"/>
      </rPr>
      <t>)</t>
    </r>
    <phoneticPr fontId="2" type="noConversion"/>
  </si>
  <si>
    <r>
      <t xml:space="preserve">Estate Duty </t>
    </r>
    <r>
      <rPr>
        <sz val="10"/>
        <rFont val="ＭＳ Ｐゴシック"/>
        <family val="3"/>
        <charset val="128"/>
      </rPr>
      <t>は</t>
    </r>
    <r>
      <rPr>
        <sz val="10"/>
        <rFont val="Arial"/>
      </rPr>
      <t>1894</t>
    </r>
    <r>
      <rPr>
        <sz val="10"/>
        <rFont val="ＭＳ Ｐゴシック"/>
        <family val="3"/>
        <charset val="128"/>
      </rPr>
      <t>年に導入</t>
    </r>
    <r>
      <rPr>
        <sz val="10"/>
        <rFont val="Arial"/>
      </rPr>
      <t xml:space="preserve"> </t>
    </r>
    <rPh sb="17" eb="18">
      <t/>
    </rPh>
    <rPh sb="19" eb="21">
      <t/>
    </rPh>
    <phoneticPr fontId="2" type="noConversion"/>
  </si>
  <si>
    <r>
      <t xml:space="preserve">Estate duty </t>
    </r>
    <r>
      <rPr>
        <sz val="10"/>
        <rFont val="ＭＳ Ｐゴシック"/>
        <family val="3"/>
        <charset val="128"/>
      </rPr>
      <t>は</t>
    </r>
    <r>
      <rPr>
        <sz val="10"/>
        <rFont val="Arial"/>
      </rPr>
      <t xml:space="preserve"> 1975</t>
    </r>
    <r>
      <rPr>
        <sz val="10"/>
        <rFont val="ＭＳ Ｐゴシック"/>
        <family val="3"/>
        <charset val="128"/>
      </rPr>
      <t>年に</t>
    </r>
    <r>
      <rPr>
        <sz val="10"/>
        <rFont val="Arial"/>
      </rPr>
      <t>Capital Transfer Tax</t>
    </r>
    <r>
      <rPr>
        <sz val="10"/>
        <rFont val="ＭＳ Ｐゴシック"/>
        <family val="3"/>
        <charset val="128"/>
      </rPr>
      <t>と改称、</t>
    </r>
    <r>
      <rPr>
        <sz val="10"/>
        <rFont val="Arial"/>
      </rPr>
      <t>1986</t>
    </r>
    <r>
      <rPr>
        <sz val="10"/>
        <rFont val="ＭＳ Ｐゴシック"/>
        <family val="3"/>
        <charset val="128"/>
      </rPr>
      <t>年に</t>
    </r>
    <r>
      <rPr>
        <sz val="10"/>
        <rFont val="Arial"/>
      </rPr>
      <t xml:space="preserve"> Inheritance Tax</t>
    </r>
    <r>
      <rPr>
        <sz val="10"/>
        <rFont val="ＭＳ Ｐゴシック"/>
        <family val="3"/>
        <charset val="128"/>
      </rPr>
      <t>と改称。</t>
    </r>
    <rPh sb="18" eb="19">
      <t/>
    </rPh>
    <rPh sb="41" eb="43">
      <t/>
    </rPh>
    <rPh sb="48" eb="50">
      <t/>
    </rPh>
    <rPh sb="67" eb="69">
      <t/>
    </rPh>
    <phoneticPr fontId="2" type="noConversion"/>
  </si>
  <si>
    <r>
      <t>主要な出所は Inland Revenue and Inland Revenue Statistics (IRS)の</t>
    </r>
    <r>
      <rPr>
        <sz val="10"/>
        <rFont val="Arial"/>
      </rPr>
      <t xml:space="preserve"> Annual Reports (AR)</t>
    </r>
    <rPh sb="0" eb="2">
      <t/>
    </rPh>
    <rPh sb="3" eb="5">
      <t/>
    </rPh>
    <phoneticPr fontId="2" type="noConversion"/>
  </si>
  <si>
    <t>は現在施行されていない税金</t>
    <rPh sb="1" eb="3">
      <t/>
    </rPh>
    <rPh sb="3" eb="5">
      <t/>
    </rPh>
    <rPh sb="11" eb="13">
      <t/>
    </rPh>
    <phoneticPr fontId="2" type="noConversion"/>
  </si>
  <si>
    <t>データは課税年を指す</t>
    <rPh sb="4" eb="7">
      <t/>
    </rPh>
    <rPh sb="8" eb="9">
      <t/>
    </rPh>
    <phoneticPr fontId="2" type="noConversion"/>
  </si>
  <si>
    <r>
      <t>課税年度の頭</t>
    </r>
    <r>
      <rPr>
        <sz val="10"/>
        <rFont val="Arial"/>
      </rPr>
      <t>(4</t>
    </r>
    <r>
      <rPr>
        <sz val="10"/>
        <rFont val="ＭＳ Ｐゴシック"/>
        <family val="3"/>
        <charset val="128"/>
      </rPr>
      <t>月</t>
    </r>
    <r>
      <rPr>
        <sz val="10"/>
        <rFont val="Arial"/>
      </rPr>
      <t>6</t>
    </r>
    <r>
      <rPr>
        <sz val="10"/>
        <rFont val="ＭＳ Ｐゴシック"/>
        <family val="3"/>
        <charset val="128"/>
      </rPr>
      <t>日</t>
    </r>
    <r>
      <rPr>
        <sz val="10"/>
        <rFont val="Arial"/>
      </rPr>
      <t xml:space="preserve">) </t>
    </r>
    <r>
      <rPr>
        <sz val="10"/>
        <rFont val="ＭＳ Ｐゴシック"/>
        <family val="3"/>
        <charset val="128"/>
      </rPr>
      <t>以外で税が変わったときには、それが10月6日より前ならその年に含める。</t>
    </r>
    <rPh sb="16" eb="17">
      <t/>
    </rPh>
    <rPh sb="18" eb="19">
      <t/>
    </rPh>
    <rPh sb="32" eb="33">
      <t/>
    </rPh>
    <rPh sb="34" eb="35">
      <t/>
    </rPh>
    <rPh sb="37" eb="38">
      <t/>
    </rPh>
    <rPh sb="42" eb="43">
      <t/>
    </rPh>
    <rPh sb="44" eb="45">
      <t/>
    </rPh>
    <phoneticPr fontId="2" type="noConversion"/>
  </si>
  <si>
    <r>
      <t>Inland Revenue</t>
    </r>
    <r>
      <rPr>
        <sz val="10"/>
        <rFont val="ＭＳ Ｐゴシック"/>
        <family val="3"/>
        <charset val="128"/>
      </rPr>
      <t>は現在</t>
    </r>
    <r>
      <rPr>
        <sz val="10"/>
        <rFont val="Arial"/>
      </rPr>
      <t>HMRC</t>
    </r>
    <r>
      <rPr>
        <sz val="10"/>
        <rFont val="ＭＳ Ｐゴシック"/>
        <family val="3"/>
        <charset val="128"/>
      </rPr>
      <t>となっている</t>
    </r>
    <r>
      <rPr>
        <sz val="10"/>
        <rFont val="Arial"/>
      </rPr>
      <t>.</t>
    </r>
    <rPh sb="15" eb="17">
      <t/>
    </rPh>
    <phoneticPr fontId="2" type="noConversion"/>
  </si>
  <si>
    <r>
      <t>ED/CTT/IHT</t>
    </r>
    <r>
      <rPr>
        <sz val="10"/>
        <rFont val="ＭＳ Ｐゴシック"/>
        <family val="3"/>
        <charset val="128"/>
      </rPr>
      <t>最高税率</t>
    </r>
    <rPh sb="10" eb="14">
      <t/>
    </rPh>
    <phoneticPr fontId="2" type="noConversion"/>
  </si>
  <si>
    <r>
      <t>estate duty</t>
    </r>
    <r>
      <rPr>
        <sz val="10"/>
        <rFont val="ＭＳ Ｐゴシック"/>
        <family val="3"/>
        <charset val="128"/>
      </rPr>
      <t>の最高税率</t>
    </r>
    <rPh sb="12" eb="16">
      <t/>
    </rPh>
    <phoneticPr fontId="2" type="noConversion"/>
  </si>
  <si>
    <r>
      <t>Inheritance Tax</t>
    </r>
    <r>
      <rPr>
        <sz val="10"/>
        <rFont val="ＭＳ Ｐゴシック"/>
        <family val="3"/>
        <charset val="128"/>
      </rPr>
      <t>っ税率</t>
    </r>
    <rPh sb="16" eb="18">
      <t/>
    </rPh>
    <phoneticPr fontId="2" type="noConversion"/>
  </si>
  <si>
    <r>
      <t>イギリス</t>
    </r>
    <r>
      <rPr>
        <b/>
        <sz val="10"/>
        <rFont val="Arial"/>
        <family val="2"/>
      </rPr>
      <t xml:space="preserve">: </t>
    </r>
    <r>
      <rPr>
        <sz val="10"/>
        <rFont val="Arial"/>
      </rPr>
      <t>DetailsTS14.2UK</t>
    </r>
    <r>
      <rPr>
        <sz val="10"/>
        <rFont val="ＭＳ Ｐゴシック"/>
        <family val="3"/>
        <charset val="128"/>
      </rPr>
      <t>シートを参照。</t>
    </r>
    <rPh sb="25" eb="27">
      <t/>
    </rPh>
    <phoneticPr fontId="2" type="noConversion"/>
  </si>
  <si>
    <r>
      <t>イギリス最高所得税率の詳細なデータ</t>
    </r>
    <r>
      <rPr>
        <b/>
        <sz val="10"/>
        <rFont val="Arial"/>
        <family val="2"/>
      </rPr>
      <t xml:space="preserve"> A.B. Atkinson</t>
    </r>
    <r>
      <rPr>
        <b/>
        <sz val="10"/>
        <rFont val="ＭＳ Ｐゴシック"/>
        <family val="2"/>
        <charset val="128"/>
      </rPr>
      <t>提供データ</t>
    </r>
    <r>
      <rPr>
        <b/>
        <sz val="10"/>
        <rFont val="Arial"/>
        <family val="2"/>
      </rPr>
      <t>,2011</t>
    </r>
    <r>
      <rPr>
        <b/>
        <sz val="10"/>
        <rFont val="ＭＳ Ｐゴシック"/>
        <family val="2"/>
        <charset val="128"/>
      </rPr>
      <t>年9月</t>
    </r>
    <r>
      <rPr>
        <b/>
        <sz val="10"/>
        <rFont val="Arial"/>
        <family val="2"/>
      </rPr>
      <t>)</t>
    </r>
    <rPh sb="4" eb="6">
      <t/>
    </rPh>
    <rPh sb="6" eb="10">
      <t/>
    </rPh>
    <rPh sb="11" eb="13">
      <t/>
    </rPh>
    <rPh sb="31" eb="33">
      <t/>
    </rPh>
    <rPh sb="41" eb="42">
      <t/>
    </rPh>
    <rPh sb="43" eb="44">
      <t/>
    </rPh>
    <phoneticPr fontId="2" type="noConversion"/>
  </si>
  <si>
    <r>
      <t xml:space="preserve">Super-tax </t>
    </r>
    <r>
      <rPr>
        <sz val="10"/>
        <rFont val="ＭＳ Ｐゴシック"/>
        <family val="3"/>
        <charset val="128"/>
      </rPr>
      <t>は</t>
    </r>
    <r>
      <rPr>
        <sz val="10"/>
        <rFont val="Arial"/>
      </rPr>
      <t>1908</t>
    </r>
    <r>
      <rPr>
        <sz val="10"/>
        <rFont val="ＭＳ Ｐゴシック"/>
        <family val="3"/>
        <charset val="128"/>
      </rPr>
      <t>年に導入され、その後</t>
    </r>
    <r>
      <rPr>
        <sz val="10"/>
        <rFont val="Arial"/>
      </rPr>
      <t xml:space="preserve"> surtax </t>
    </r>
    <r>
      <rPr>
        <sz val="10"/>
        <rFont val="ＭＳ Ｐゴシック"/>
        <family val="3"/>
        <charset val="128"/>
      </rPr>
      <t>と改称されて</t>
    </r>
    <r>
      <rPr>
        <sz val="10"/>
        <rFont val="Arial"/>
      </rPr>
      <t xml:space="preserve"> 1928-9</t>
    </r>
    <r>
      <rPr>
        <sz val="10"/>
        <rFont val="ＭＳ Ｐゴシック"/>
        <family val="3"/>
        <charset val="128"/>
      </rPr>
      <t>年から発効</t>
    </r>
    <r>
      <rPr>
        <sz val="10"/>
        <rFont val="Arial"/>
      </rPr>
      <t>.</t>
    </r>
    <rPh sb="15" eb="17">
      <t/>
    </rPh>
    <rPh sb="17" eb="19">
      <t/>
    </rPh>
    <rPh sb="24" eb="25">
      <t/>
    </rPh>
    <rPh sb="34" eb="36">
      <t/>
    </rPh>
    <rPh sb="46" eb="47">
      <t/>
    </rPh>
    <rPh sb="49" eb="51">
      <t/>
    </rPh>
    <phoneticPr fontId="2" type="noConversion"/>
  </si>
  <si>
    <r>
      <t>所得税は国民保険への拠出金は含まない</t>
    </r>
    <r>
      <rPr>
        <sz val="10"/>
        <rFont val="Arial"/>
      </rPr>
      <t>.</t>
    </r>
    <rPh sb="0" eb="3">
      <t/>
    </rPh>
    <rPh sb="4" eb="6">
      <t/>
    </rPh>
    <rPh sb="6" eb="8">
      <t/>
    </rPh>
    <rPh sb="10" eb="13">
      <t/>
    </rPh>
    <rPh sb="14" eb="15">
      <t/>
    </rPh>
    <phoneticPr fontId="2" type="noConversion"/>
  </si>
  <si>
    <r>
      <t>1949</t>
    </r>
    <r>
      <rPr>
        <sz val="10"/>
        <rFont val="ＭＳ Ｐゴシック"/>
        <family val="3"/>
        <charset val="128"/>
      </rPr>
      <t>年に投資所得に課された</t>
    </r>
    <r>
      <rPr>
        <sz val="10"/>
        <rFont val="Arial"/>
      </rPr>
      <t xml:space="preserve"> Special Contribution </t>
    </r>
    <r>
      <rPr>
        <sz val="10"/>
        <rFont val="ＭＳ Ｐゴシック"/>
        <family val="3"/>
        <charset val="128"/>
      </rPr>
      <t>は考慮していない。</t>
    </r>
    <rPh sb="4" eb="5">
      <t/>
    </rPh>
    <rPh sb="6" eb="10">
      <t/>
    </rPh>
    <rPh sb="11" eb="12">
      <t/>
    </rPh>
    <rPh sb="38" eb="40">
      <t/>
    </rPh>
    <phoneticPr fontId="2" type="noConversion"/>
  </si>
  <si>
    <r>
      <t>1968</t>
    </r>
    <r>
      <rPr>
        <sz val="10"/>
        <rFont val="ＭＳ Ｐゴシック"/>
        <family val="3"/>
        <charset val="128"/>
      </rPr>
      <t>年の投資所得に対する</t>
    </r>
    <r>
      <rPr>
        <sz val="10"/>
        <rFont val="Arial"/>
      </rPr>
      <t xml:space="preserve"> Special Charge </t>
    </r>
    <r>
      <rPr>
        <sz val="10"/>
        <rFont val="ＭＳ Ｐゴシック"/>
        <family val="3"/>
        <charset val="128"/>
      </rPr>
      <t>は考慮していない</t>
    </r>
    <rPh sb="4" eb="5">
      <t/>
    </rPh>
    <rPh sb="6" eb="10">
      <t/>
    </rPh>
    <rPh sb="11" eb="12">
      <t/>
    </rPh>
    <rPh sb="31" eb="33">
      <t/>
    </rPh>
    <phoneticPr fontId="2" type="noConversion"/>
  </si>
  <si>
    <t>投資所得追加税は1984年に廃止された。</t>
    <rPh sb="0" eb="4">
      <t/>
    </rPh>
    <rPh sb="4" eb="6">
      <t/>
    </rPh>
    <rPh sb="6" eb="7">
      <t/>
    </rPh>
    <rPh sb="12" eb="14">
      <t/>
    </rPh>
    <rPh sb="14" eb="16">
      <t/>
    </rPh>
    <phoneticPr fontId="2" type="noConversion"/>
  </si>
  <si>
    <r>
      <t xml:space="preserve">1971/2 </t>
    </r>
    <r>
      <rPr>
        <sz val="10"/>
        <rFont val="ＭＳ Ｐゴシック"/>
        <family val="3"/>
        <charset val="128"/>
      </rPr>
      <t>と</t>
    </r>
    <r>
      <rPr>
        <sz val="10"/>
        <rFont val="Arial"/>
      </rPr>
      <t xml:space="preserve"> 1972/3 </t>
    </r>
    <r>
      <rPr>
        <sz val="10"/>
        <rFont val="ＭＳ Ｐゴシック"/>
        <family val="3"/>
        <charset val="128"/>
      </rPr>
      <t>年については</t>
    </r>
    <r>
      <rPr>
        <sz val="10"/>
        <rFont val="Arial"/>
      </rPr>
      <t xml:space="preserve">earned income relief (EIR) </t>
    </r>
    <r>
      <rPr>
        <sz val="10"/>
        <rFont val="ＭＳ Ｐゴシック"/>
        <family val="3"/>
        <charset val="128"/>
      </rPr>
      <t>がすべての労働所得に適用された。それ以外の年には最高税率があった。</t>
    </r>
    <rPh sb="16" eb="18">
      <t/>
    </rPh>
    <rPh sb="54" eb="56">
      <t/>
    </rPh>
    <rPh sb="56" eb="58">
      <t/>
    </rPh>
    <rPh sb="59" eb="61">
      <t/>
    </rPh>
    <rPh sb="67" eb="69">
      <t/>
    </rPh>
    <rPh sb="70" eb="71">
      <t/>
    </rPh>
    <rPh sb="73" eb="75">
      <t/>
    </rPh>
    <rPh sb="75" eb="77">
      <t/>
    </rPh>
    <phoneticPr fontId="2" type="noConversion"/>
  </si>
  <si>
    <r>
      <t xml:space="preserve">UK: </t>
    </r>
    <r>
      <rPr>
        <sz val="10"/>
        <rFont val="ＭＳ Ｐゴシック"/>
        <family val="3"/>
        <charset val="128"/>
      </rPr>
      <t xml:space="preserve">詳細はDetails </t>
    </r>
    <r>
      <rPr>
        <sz val="10"/>
        <rFont val="Arial"/>
      </rPr>
      <t>TS14.1UK</t>
    </r>
    <r>
      <rPr>
        <sz val="10"/>
        <rFont val="ＭＳ Ｐゴシック"/>
        <family val="3"/>
        <charset val="128"/>
      </rPr>
      <t>シートを参照</t>
    </r>
    <phoneticPr fontId="2" type="noConversion"/>
  </si>
  <si>
    <r>
      <t>米国</t>
    </r>
    <r>
      <rPr>
        <sz val="10"/>
        <rFont val="Arial"/>
      </rPr>
      <t xml:space="preserve">: </t>
    </r>
    <r>
      <rPr>
        <sz val="10"/>
        <rFont val="ＭＳ Ｐゴシック"/>
        <family val="3"/>
        <charset val="128"/>
      </rPr>
      <t>ここに挙げた最高限界所得税率は一般所得税補足税</t>
    </r>
    <r>
      <rPr>
        <sz val="10"/>
        <rFont val="Arial"/>
      </rPr>
      <t xml:space="preserve"> (i.e. </t>
    </r>
    <r>
      <rPr>
        <sz val="10"/>
        <rFont val="ＭＳ Ｐゴシック"/>
        <family val="3"/>
        <charset val="128"/>
      </rPr>
      <t>一定水準以上の所得すべてに適用される追加税</t>
    </r>
    <r>
      <rPr>
        <sz val="10"/>
        <rFont val="Arial"/>
      </rPr>
      <t xml:space="preserve">) </t>
    </r>
    <r>
      <rPr>
        <sz val="10"/>
        <rFont val="ＭＳ Ｐゴシック"/>
        <family val="3"/>
        <charset val="128"/>
      </rPr>
      <t>は含むが、他の税金や社会拠出金はすべて除く (社会保障拠出金の上限なしの税率は、最高勤労所得に対しては1994年以来2.5％で、それ以前はゼロだった</t>
    </r>
    <r>
      <rPr>
        <sz val="10"/>
        <rFont val="Arial"/>
      </rPr>
      <t>)</t>
    </r>
    <r>
      <rPr>
        <sz val="10"/>
        <rFont val="ＭＳ Ｐゴシック"/>
        <family val="3"/>
        <charset val="128"/>
      </rPr>
      <t>。</t>
    </r>
    <r>
      <rPr>
        <sz val="10"/>
        <rFont val="Arial"/>
      </rPr>
      <t>1971-1981</t>
    </r>
    <r>
      <rPr>
        <sz val="10"/>
        <rFont val="ＭＳ Ｐゴシック"/>
        <family val="3"/>
        <charset val="128"/>
      </rPr>
      <t>年にかけて、勤労所得にかかる最高税率は通常の不労所得 (i.e. 資本所得) にかかる最高税率より低かった。また</t>
    </r>
    <r>
      <rPr>
        <sz val="10"/>
        <rFont val="Arial"/>
      </rPr>
      <t>1944-1963</t>
    </r>
    <r>
      <rPr>
        <sz val="10"/>
        <rFont val="ＭＳ Ｐゴシック"/>
        <family val="3"/>
        <charset val="128"/>
      </rPr>
      <t>年には最高トップ実効税率があった。ここではキャピタルゲインに適用される低減税率は考慮していない。もっと詳細は</t>
    </r>
    <r>
      <rPr>
        <sz val="10"/>
        <rFont val="Arial"/>
      </rPr>
      <t xml:space="preserve">Saez, Slemro and Gierz (2011, Table A1) </t>
    </r>
    <r>
      <rPr>
        <sz val="10"/>
        <rFont val="ＭＳ Ｐゴシック"/>
        <family val="3"/>
        <charset val="128"/>
      </rPr>
      <t>を参照。また</t>
    </r>
    <r>
      <rPr>
        <sz val="10"/>
        <rFont val="Arial"/>
      </rPr>
      <t xml:space="preserve">Tax Policy Center </t>
    </r>
    <r>
      <rPr>
        <sz val="10"/>
        <rFont val="ＭＳ Ｐゴシック"/>
        <family val="3"/>
        <charset val="128"/>
      </rPr>
      <t>ウェブサイトも参照。</t>
    </r>
    <phoneticPr fontId="2" type="noConversion"/>
  </si>
  <si>
    <t>a</t>
  </si>
  <si>
    <t>b</t>
  </si>
  <si>
    <t>c</t>
  </si>
  <si>
    <t>d</t>
  </si>
  <si>
    <t>Capital Transfer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</si>
  <si>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</si>
  <si>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</si>
  <si>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</si>
  <si>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</si>
  <si>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</si>
  <si>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</si>
  <si>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</si>
  <si>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t>米国</t>
    <phoneticPr fontId="2" type="noConversion"/>
  </si>
  <si>
    <t>イギリス</t>
    <phoneticPr fontId="2" type="noConversion"/>
  </si>
  <si>
    <t>ドイツ</t>
    <phoneticPr fontId="2" type="noConversion"/>
  </si>
  <si>
    <r>
      <t>出所</t>
    </r>
    <r>
      <rPr>
        <sz val="10"/>
        <rFont val="Arial"/>
      </rPr>
      <t xml:space="preserve"> HMRC </t>
    </r>
    <r>
      <rPr>
        <sz val="10"/>
        <rFont val="ＭＳ Ｐゴシック"/>
        <family val="3"/>
        <charset val="128"/>
      </rPr>
      <t>ウェブサイト</t>
    </r>
    <r>
      <rPr>
        <sz val="10"/>
        <rFont val="Arial"/>
      </rPr>
      <t>, table TA.1.</t>
    </r>
    <rPh sb="0" eb="2">
      <t/>
    </rPh>
    <phoneticPr fontId="2" type="noConversion"/>
  </si>
  <si>
    <t>税率は税額評価の年を指している。課税対象所得はその全年に上がったかもしれない。</t>
    <rPh sb="0" eb="2">
      <t/>
    </rPh>
    <rPh sb="3" eb="5">
      <t/>
    </rPh>
    <rPh sb="5" eb="7">
      <t/>
    </rPh>
    <rPh sb="8" eb="9">
      <t/>
    </rPh>
    <rPh sb="10" eb="11">
      <t/>
    </rPh>
    <rPh sb="16" eb="18">
      <t/>
    </rPh>
    <rPh sb="18" eb="20">
      <t/>
    </rPh>
    <rPh sb="20" eb="22">
      <t/>
    </rPh>
    <rPh sb="25" eb="27">
      <t/>
    </rPh>
    <rPh sb="28" eb="29">
      <t/>
    </rPh>
    <phoneticPr fontId="2" type="noConversion"/>
  </si>
  <si>
    <t>参考文献</t>
    <phoneticPr fontId="2" type="noConversion"/>
  </si>
  <si>
    <t>労働所得に対する最高税率</t>
    <rPh sb="0" eb="4">
      <t/>
    </rPh>
    <rPh sb="5" eb="6">
      <t/>
    </rPh>
    <rPh sb="8" eb="10">
      <t/>
    </rPh>
    <rPh sb="10" eb="12">
      <t/>
    </rPh>
    <phoneticPr fontId="2" type="noConversion"/>
  </si>
  <si>
    <t>資本所得に対する最高税率</t>
    <rPh sb="0" eb="4">
      <t/>
    </rPh>
    <rPh sb="5" eb="6">
      <t/>
    </rPh>
    <rPh sb="8" eb="10">
      <t/>
    </rPh>
    <rPh sb="10" eb="12">
      <t/>
    </rPh>
    <phoneticPr fontId="2" type="noConversion"/>
  </si>
  <si>
    <t>所得税最高税率</t>
    <rPh sb="0" eb="3">
      <t/>
    </rPh>
    <rPh sb="3" eb="7">
      <t/>
    </rPh>
    <phoneticPr fontId="2" type="noConversion"/>
  </si>
  <si>
    <t>出所</t>
    <phoneticPr fontId="2" type="noConversion"/>
  </si>
  <si>
    <t>追加税の最高税率</t>
    <rPh sb="0" eb="3">
      <t/>
    </rPh>
    <rPh sb="4" eb="6">
      <t/>
    </rPh>
    <rPh sb="6" eb="8">
      <t/>
    </rPh>
    <phoneticPr fontId="2" type="noConversion"/>
  </si>
  <si>
    <t>投資所得追加税</t>
    <rPh sb="0" eb="2">
      <t/>
    </rPh>
    <rPh sb="2" eb="4">
      <t/>
    </rPh>
    <rPh sb="4" eb="7">
      <t/>
    </rPh>
    <phoneticPr fontId="2" type="noConversion"/>
  </si>
  <si>
    <t>フランス</t>
    <phoneticPr fontId="2" type="noConversion"/>
  </si>
  <si>
    <r>
      <t>米国</t>
    </r>
    <r>
      <rPr>
        <sz val="10"/>
        <rFont val="Arial"/>
      </rPr>
      <t xml:space="preserve"> (</t>
    </r>
    <r>
      <rPr>
        <sz val="10"/>
        <rFont val="ＭＳ Ｐゴシック"/>
        <family val="3"/>
        <charset val="128"/>
      </rPr>
      <t>労働所得のトップ限界税率</t>
    </r>
    <r>
      <rPr>
        <sz val="10"/>
        <rFont val="Arial"/>
      </rPr>
      <t>)</t>
    </r>
    <rPh sb="0" eb="2">
      <t/>
    </rPh>
    <rPh sb="4" eb="8">
      <t/>
    </rPh>
    <rPh sb="12" eb="15">
      <t/>
    </rPh>
    <rPh sb="15" eb="16">
      <t/>
    </rPh>
    <phoneticPr fontId="2" type="noConversion"/>
  </si>
  <si>
    <r>
      <t>米国</t>
    </r>
    <r>
      <rPr>
        <sz val="10"/>
        <rFont val="Arial"/>
      </rPr>
      <t xml:space="preserve"> (</t>
    </r>
    <r>
      <rPr>
        <sz val="10"/>
        <rFont val="ＭＳ Ｐゴシック"/>
        <family val="3"/>
        <charset val="128"/>
      </rPr>
      <t>トップ実効税率</t>
    </r>
    <r>
      <rPr>
        <sz val="10"/>
        <rFont val="Arial"/>
      </rPr>
      <t>)</t>
    </r>
    <rPh sb="0" eb="2">
      <t/>
    </rPh>
    <rPh sb="7" eb="9">
      <t/>
    </rPh>
    <rPh sb="9" eb="11">
      <t/>
    </rPh>
    <phoneticPr fontId="2" type="noConversion"/>
  </si>
  <si>
    <r>
      <t>イギリス</t>
    </r>
    <r>
      <rPr>
        <sz val="10"/>
        <rFont val="Arial"/>
      </rPr>
      <t xml:space="preserve"> (</t>
    </r>
    <r>
      <rPr>
        <sz val="10"/>
        <rFont val="ＭＳ Ｐゴシック"/>
        <family val="3"/>
        <charset val="128"/>
      </rPr>
      <t>労働所得のトップ限界税率</t>
    </r>
    <r>
      <rPr>
        <sz val="10"/>
        <rFont val="Arial"/>
      </rPr>
      <t>)</t>
    </r>
    <phoneticPr fontId="2" type="noConversion"/>
  </si>
  <si>
    <r>
      <t>フランス</t>
    </r>
    <r>
      <rPr>
        <sz val="10"/>
        <rFont val="Arial"/>
      </rPr>
      <t xml:space="preserve"> (</t>
    </r>
    <r>
      <rPr>
        <sz val="10"/>
        <rFont val="ＭＳ Ｐゴシック"/>
        <family val="3"/>
        <charset val="128"/>
      </rPr>
      <t>所得税</t>
    </r>
    <r>
      <rPr>
        <sz val="10"/>
        <rFont val="Arial"/>
      </rPr>
      <t>)</t>
    </r>
    <rPh sb="6" eb="9">
      <t/>
    </rPh>
    <phoneticPr fontId="2" type="noConversion"/>
  </si>
  <si>
    <r>
      <t>フランス</t>
    </r>
    <r>
      <rPr>
        <sz val="10"/>
        <rFont val="Arial"/>
      </rPr>
      <t xml:space="preserve"> (CSG)</t>
    </r>
    <phoneticPr fontId="2" type="noConversion"/>
  </si>
  <si>
    <r>
      <t>日本</t>
    </r>
    <r>
      <rPr>
        <sz val="10"/>
        <rFont val="Arial"/>
      </rPr>
      <t xml:space="preserve"> (Saez-Morigushi Table A0)</t>
    </r>
    <rPh sb="0" eb="2">
      <t/>
    </rPh>
    <phoneticPr fontId="2" type="noConversion"/>
  </si>
  <si>
    <t>Sabine, pages 146-7</t>
  </si>
  <si>
    <r>
      <t xml:space="preserve">Sabine, B E V, 1966, </t>
    </r>
    <r>
      <rPr>
        <i/>
        <sz val="10"/>
        <rFont val="Arial"/>
        <family val="2"/>
      </rPr>
      <t xml:space="preserve">A history of income tax, </t>
    </r>
    <r>
      <rPr>
        <sz val="10"/>
        <rFont val="Arial"/>
      </rPr>
      <t>Allen and Unwin, London.</t>
    </r>
  </si>
  <si>
    <t>"</t>
  </si>
  <si>
    <t>AR year ended 31 March 1975, Table 23</t>
  </si>
  <si>
    <t>HMRC website</t>
  </si>
  <si>
    <t>AR year ended 31 March 1969, Table 33</t>
  </si>
  <si>
    <t>A surcharge of 10 per cent was charged on surtax liabilities for 1965-6</t>
  </si>
  <si>
    <t>AR year ended 31 March 1969, Table 30</t>
  </si>
  <si>
    <t>AR year ended 31 March 1980, page 2</t>
  </si>
  <si>
    <t>A surcharge of 10 per cent was charged on surtax liabilities for 1972-73</t>
  </si>
  <si>
    <t>AR year ended 31 March 1975, Table 22</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</si>
  <si>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</si>
  <si>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</si>
  <si>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</si>
  <si>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</si>
  <si>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</si>
  <si>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</si>
  <si>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</si>
  <si>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</si>
  <si>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</si>
  <si>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</si>
  <si>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</si>
  <si>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</si>
  <si>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</si>
  <si>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</si>
  <si>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</si>
  <si>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</si>
  <si>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</si>
  <si>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AR year ended 31 March 1922, Table 73</t>
  </si>
  <si>
    <t>AR year ended 31 March 1922, Table 54</t>
  </si>
  <si>
    <r>
      <t>したがって</t>
    </r>
    <r>
      <rPr>
        <sz val="10"/>
        <rFont val="Arial"/>
      </rPr>
      <t xml:space="preserve">EIR </t>
    </r>
    <r>
      <rPr>
        <sz val="10"/>
        <rFont val="ＭＳ Ｐゴシック"/>
        <family val="3"/>
        <charset val="128"/>
      </rPr>
      <t>はこれらの年月については考慮されており、課税対象となる労働所得はこれで15%減っている。</t>
    </r>
    <rPh sb="14" eb="16">
      <t/>
    </rPh>
    <rPh sb="21" eb="23">
      <t/>
    </rPh>
    <rPh sb="29" eb="31">
      <t/>
    </rPh>
    <rPh sb="31" eb="33">
      <t/>
    </rPh>
    <rPh sb="36" eb="38">
      <t/>
    </rPh>
    <rPh sb="38" eb="40">
      <t/>
    </rPh>
    <rPh sb="47" eb="48">
      <t/>
    </rPh>
    <phoneticPr fontId="2" type="noConversion"/>
  </si>
  <si>
    <r>
      <t>米国</t>
    </r>
    <r>
      <rPr>
        <sz val="10"/>
        <rFont val="Arial"/>
      </rPr>
      <t xml:space="preserve"> : </t>
    </r>
    <r>
      <rPr>
        <sz val="10"/>
        <rFont val="ＭＳ Ｐゴシック"/>
        <family val="3"/>
        <charset val="128"/>
      </rPr>
      <t>ここで挙げた最高相続税率は、連邦相続税だけを指す</t>
    </r>
    <r>
      <rPr>
        <sz val="10"/>
        <rFont val="Arial"/>
      </rPr>
      <t xml:space="preserve"> (</t>
    </r>
    <r>
      <rPr>
        <sz val="10"/>
        <rFont val="ＭＳ Ｐゴシック"/>
        <family val="3"/>
        <charset val="128"/>
      </rPr>
      <t>追加の州ごとの財産税や相続税は含まない</t>
    </r>
    <r>
      <rPr>
        <sz val="10"/>
        <rFont val="Arial"/>
      </rPr>
      <t>)</t>
    </r>
    <r>
      <rPr>
        <sz val="10"/>
        <rFont val="ＭＳ Ｐゴシック"/>
        <family val="3"/>
        <charset val="128"/>
      </rPr>
      <t>。詳細は</t>
    </r>
    <r>
      <rPr>
        <sz val="10"/>
        <rFont val="Arial"/>
      </rPr>
      <t xml:space="preserve">Kopczuk and Saez (2004) </t>
    </r>
    <r>
      <rPr>
        <sz val="10"/>
        <rFont val="ＭＳ Ｐゴシック"/>
        <family val="3"/>
        <charset val="128"/>
      </rPr>
      <t>参照。厳密に言うと新しい最高税率35%は2011年移行の死者にだけ適用されだしたものだ。</t>
    </r>
    <r>
      <rPr>
        <sz val="10"/>
        <rFont val="Arial"/>
      </rPr>
      <t xml:space="preserve"> 2010</t>
    </r>
    <r>
      <rPr>
        <sz val="10"/>
        <rFont val="ＭＳ Ｐゴシック"/>
        <family val="3"/>
        <charset val="128"/>
      </rPr>
      <t>年(改正年)の死亡者には、実は連邦相続税はなかった</t>
    </r>
    <r>
      <rPr>
        <sz val="10"/>
        <rFont val="Arial"/>
      </rPr>
      <t xml:space="preserve"> (</t>
    </r>
    <r>
      <rPr>
        <sz val="10"/>
        <rFont val="ＭＳ Ｐゴシック"/>
        <family val="3"/>
        <charset val="128"/>
      </rPr>
      <t>でも</t>
    </r>
    <r>
      <rPr>
        <sz val="10"/>
        <rFont val="Arial"/>
      </rPr>
      <t xml:space="preserve">15% </t>
    </r>
    <r>
      <rPr>
        <sz val="10"/>
        <rFont val="ＭＳ Ｐゴシック"/>
        <family val="3"/>
        <charset val="128"/>
      </rPr>
      <t>のキャピタルゲイン課税は適用された</t>
    </r>
    <r>
      <rPr>
        <sz val="10"/>
        <rFont val="Arial"/>
      </rPr>
      <t>)</t>
    </r>
    <r>
      <rPr>
        <sz val="10"/>
        <rFont val="ＭＳ Ｐゴシック"/>
        <family val="3"/>
        <charset val="128"/>
      </rPr>
      <t>。</t>
    </r>
    <r>
      <rPr>
        <sz val="10"/>
        <rFont val="Arial"/>
      </rPr>
      <t xml:space="preserve">  </t>
    </r>
    <rPh sb="141" eb="142">
      <t/>
    </rPh>
    <rPh sb="143" eb="145">
      <t/>
    </rPh>
    <rPh sb="145" eb="148">
      <t/>
    </rPh>
    <rPh sb="170" eb="172">
      <t/>
    </rPh>
    <rPh sb="173" eb="175">
      <t/>
    </rPh>
    <phoneticPr fontId="2" type="noConversion"/>
  </si>
  <si>
    <r>
      <t>フランス</t>
    </r>
    <r>
      <rPr>
        <b/>
        <sz val="10"/>
        <rFont val="Arial"/>
        <family val="2"/>
      </rPr>
      <t xml:space="preserve">: </t>
    </r>
    <r>
      <rPr>
        <sz val="10"/>
        <rFont val="ＭＳ Ｐゴシック"/>
        <family val="3"/>
        <charset val="128"/>
      </rPr>
      <t>ここで挙げた最高相続税率は、死者の子供に適用される最高税率。また1917-1934年に適用された</t>
    </r>
    <r>
      <rPr>
        <sz val="10"/>
        <rFont val="Arial"/>
      </rPr>
      <t xml:space="preserve"> "taxe successorale" (</t>
    </r>
    <r>
      <rPr>
        <sz val="10"/>
        <rFont val="ＭＳ Ｐゴシック"/>
        <family val="3"/>
        <charset val="128"/>
      </rPr>
      <t>子供が二人の場合の最高税率</t>
    </r>
    <r>
      <rPr>
        <sz val="10"/>
        <rFont val="Arial"/>
      </rPr>
      <t xml:space="preserve">) </t>
    </r>
    <r>
      <rPr>
        <sz val="10"/>
        <rFont val="ＭＳ Ｐゴシック"/>
        <family val="3"/>
        <charset val="128"/>
      </rPr>
      <t>と1927-1958年に適用された最高実効税率も含む。詳細は</t>
    </r>
    <r>
      <rPr>
        <sz val="10"/>
        <rFont val="Arial"/>
      </rPr>
      <t xml:space="preserve"> Piketty (2001, Appendix J) </t>
    </r>
    <r>
      <rPr>
        <sz val="10"/>
        <rFont val="ＭＳ Ｐゴシック"/>
        <family val="3"/>
        <charset val="128"/>
      </rPr>
      <t>を参照。</t>
    </r>
    <phoneticPr fontId="2" type="noConversion"/>
  </si>
  <si>
    <r>
      <t>ドイツ</t>
    </r>
    <r>
      <rPr>
        <b/>
        <sz val="10"/>
        <rFont val="Arial"/>
        <family val="2"/>
      </rPr>
      <t xml:space="preserve"> : </t>
    </r>
    <r>
      <rPr>
        <sz val="10"/>
        <rFont val="ＭＳ Ｐゴシック"/>
        <family val="2"/>
        <charset val="128"/>
      </rPr>
      <t>ここで挙げた最高相続税率は、死者の子供に適用される最高税率。</t>
    </r>
    <r>
      <rPr>
        <sz val="10"/>
        <rFont val="Arial"/>
        <family val="2"/>
      </rPr>
      <t xml:space="preserve"> 1946-1948</t>
    </r>
    <r>
      <rPr>
        <sz val="10"/>
        <rFont val="ＭＳ Ｐゴシック"/>
        <family val="3"/>
        <charset val="128"/>
      </rPr>
      <t>年の最高税率は連合国管理理事会が設定した。詳細は</t>
    </r>
    <r>
      <rPr>
        <sz val="10"/>
        <rFont val="Arial"/>
        <family val="2"/>
      </rPr>
      <t xml:space="preserve"> Beckert (2008) </t>
    </r>
    <r>
      <rPr>
        <sz val="10"/>
        <rFont val="ＭＳ Ｐゴシック"/>
        <family val="3"/>
        <charset val="128"/>
      </rPr>
      <t>と</t>
    </r>
    <r>
      <rPr>
        <sz val="10"/>
        <rFont val="Arial"/>
        <family val="2"/>
      </rPr>
      <t xml:space="preserve"> Dell (2008) </t>
    </r>
    <r>
      <rPr>
        <sz val="10"/>
        <rFont val="ＭＳ Ｐゴシック"/>
        <family val="3"/>
        <charset val="128"/>
      </rPr>
      <t>を参照。</t>
    </r>
    <phoneticPr fontId="2" type="noConversion"/>
  </si>
  <si>
    <r>
      <t>表</t>
    </r>
    <r>
      <rPr>
        <b/>
        <sz val="12"/>
        <rFont val="Arial"/>
        <family val="2"/>
      </rPr>
      <t xml:space="preserve"> S14.1 </t>
    </r>
    <r>
      <rPr>
        <b/>
        <sz val="12"/>
        <rFont val="ＭＳ Ｐゴシック"/>
        <family val="3"/>
        <charset val="128"/>
      </rPr>
      <t>金持ち国の最高限界税率</t>
    </r>
    <r>
      <rPr>
        <b/>
        <sz val="12"/>
        <rFont val="Arial"/>
        <family val="2"/>
      </rPr>
      <t xml:space="preserve"> 1900-2013</t>
    </r>
    <r>
      <rPr>
        <b/>
        <sz val="12"/>
        <rFont val="ＭＳ Ｐゴシック"/>
        <family val="3"/>
        <charset val="128"/>
      </rPr>
      <t>年</t>
    </r>
    <r>
      <rPr>
        <b/>
        <sz val="12"/>
        <rFont val="Arial"/>
        <family val="2"/>
      </rPr>
      <t xml:space="preserve">  (</t>
    </r>
    <r>
      <rPr>
        <b/>
        <sz val="12"/>
        <rFont val="ＭＳ Ｐゴシック"/>
        <family val="3"/>
        <charset val="128"/>
      </rPr>
      <t>図</t>
    </r>
    <r>
      <rPr>
        <b/>
        <sz val="12"/>
        <rFont val="Arial"/>
        <family val="2"/>
      </rPr>
      <t xml:space="preserve"> 14.1</t>
    </r>
    <r>
      <rPr>
        <b/>
        <sz val="12"/>
        <rFont val="ＭＳ Ｐゴシック"/>
        <family val="3"/>
        <charset val="128"/>
      </rPr>
      <t>に使ったデータ</t>
    </r>
    <r>
      <rPr>
        <b/>
        <sz val="12"/>
        <rFont val="Arial"/>
        <family val="2"/>
      </rPr>
      <t>)</t>
    </r>
    <rPh sb="29" eb="30">
      <t>ﾈﾝ</t>
    </rPh>
    <phoneticPr fontId="2" type="noConversion"/>
  </si>
  <si>
    <r>
      <t>表</t>
    </r>
    <r>
      <rPr>
        <b/>
        <sz val="12"/>
        <rFont val="Arial"/>
        <family val="2"/>
      </rPr>
      <t xml:space="preserve"> S14.2 </t>
    </r>
    <r>
      <rPr>
        <b/>
        <sz val="12"/>
        <rFont val="ＭＳ Ｐゴシック"/>
        <family val="3"/>
        <charset val="128"/>
      </rPr>
      <t>金持ち国の最高相続税率</t>
    </r>
    <r>
      <rPr>
        <b/>
        <sz val="12"/>
        <rFont val="Arial"/>
        <family val="2"/>
      </rPr>
      <t xml:space="preserve"> 1900-2013</t>
    </r>
    <r>
      <rPr>
        <b/>
        <sz val="12"/>
        <rFont val="ＭＳ Ｐゴシック"/>
        <family val="3"/>
        <charset val="128"/>
      </rPr>
      <t>年</t>
    </r>
    <r>
      <rPr>
        <b/>
        <sz val="12"/>
        <rFont val="Arial"/>
        <family val="2"/>
      </rPr>
      <t xml:space="preserve"> (</t>
    </r>
    <r>
      <rPr>
        <b/>
        <sz val="12"/>
        <rFont val="ＭＳ Ｐゴシック"/>
        <family val="3"/>
        <charset val="128"/>
      </rPr>
      <t>図</t>
    </r>
    <r>
      <rPr>
        <b/>
        <sz val="12"/>
        <rFont val="Arial"/>
        <family val="2"/>
      </rPr>
      <t xml:space="preserve"> 14.2</t>
    </r>
    <r>
      <rPr>
        <b/>
        <sz val="12"/>
        <rFont val="ＭＳ Ｐゴシック"/>
        <family val="3"/>
        <charset val="128"/>
      </rPr>
      <t>に使ったデータ</t>
    </r>
    <r>
      <rPr>
        <b/>
        <sz val="12"/>
        <rFont val="Arial"/>
        <family val="2"/>
      </rPr>
      <t>)</t>
    </r>
    <rPh sb="29" eb="30">
      <t>ﾈﾝ</t>
    </rPh>
    <phoneticPr fontId="2" type="noConversion"/>
  </si>
  <si>
    <r>
      <rPr>
        <b/>
        <sz val="10"/>
        <rFont val="ＭＳ Ｐゴシック"/>
        <family val="2"/>
        <charset val="128"/>
      </rPr>
      <t>ドイツ</t>
    </r>
    <r>
      <rPr>
        <b/>
        <sz val="10"/>
        <rFont val="Arial"/>
        <family val="2"/>
      </rPr>
      <t>:</t>
    </r>
    <r>
      <rPr>
        <sz val="10"/>
        <rFont val="Arial"/>
        <family val="2"/>
      </rPr>
      <t xml:space="preserve"> </t>
    </r>
    <r>
      <rPr>
        <sz val="10"/>
        <rFont val="ＭＳ Ｐゴシック"/>
        <family val="2"/>
        <charset val="128"/>
      </rPr>
      <t>ここに挙げた最高限界所得税率は、</t>
    </r>
    <r>
      <rPr>
        <sz val="10"/>
        <rFont val="ＭＳ Ｐゴシック"/>
        <family val="3"/>
        <charset val="128"/>
      </rPr>
      <t>ここに挙げた最高限界所得税率は一般所得税補足税</t>
    </r>
    <r>
      <rPr>
        <sz val="10"/>
        <rFont val="Arial"/>
        <family val="2"/>
      </rPr>
      <t xml:space="preserve"> (i.e. </t>
    </r>
    <r>
      <rPr>
        <sz val="10"/>
        <rFont val="ＭＳ Ｐゴシック"/>
        <family val="3"/>
        <charset val="128"/>
      </rPr>
      <t>一定水準以上の所得すべてに適用される追加税</t>
    </r>
    <r>
      <rPr>
        <sz val="10"/>
        <rFont val="Arial"/>
        <family val="2"/>
      </rPr>
      <t xml:space="preserve">) </t>
    </r>
    <r>
      <rPr>
        <sz val="10"/>
        <rFont val="ＭＳ Ｐゴシック"/>
        <family val="3"/>
        <charset val="128"/>
      </rPr>
      <t>は含むが、他の税金や社会拠出金はすべて除く。</t>
    </r>
    <r>
      <rPr>
        <sz val="10"/>
        <rFont val="Arial"/>
        <family val="2"/>
      </rPr>
      <t>1946-1948</t>
    </r>
    <r>
      <rPr>
        <sz val="10"/>
        <rFont val="ＭＳ Ｐゴシック"/>
        <family val="3"/>
        <charset val="128"/>
      </rPr>
      <t>年の最高税率は連合国管理理事会が決めた。詳細は</t>
    </r>
    <r>
      <rPr>
        <sz val="10"/>
        <rFont val="Arial"/>
        <family val="2"/>
      </rPr>
      <t xml:space="preserve"> Dell (2008) </t>
    </r>
    <r>
      <rPr>
        <sz val="10"/>
        <rFont val="ＭＳ Ｐゴシック"/>
        <family val="3"/>
        <charset val="128"/>
      </rPr>
      <t>を参照。</t>
    </r>
    <phoneticPr fontId="2" type="noConversion"/>
  </si>
  <si>
    <r>
      <t>フランス</t>
    </r>
    <r>
      <rPr>
        <sz val="10"/>
        <rFont val="Arial"/>
      </rPr>
      <t xml:space="preserve">: </t>
    </r>
    <r>
      <rPr>
        <sz val="10"/>
        <rFont val="ＭＳ Ｐゴシック"/>
        <family val="3"/>
        <charset val="128"/>
      </rPr>
      <t>ここに挙げた最高限界所得税率は、一般所得税補足税　(i.e. 一定以上の所得すべてにかかる追加税) と</t>
    </r>
    <r>
      <rPr>
        <sz val="10"/>
        <rFont val="Arial"/>
      </rPr>
      <t xml:space="preserve"> CSG (</t>
    </r>
    <r>
      <rPr>
        <sz val="10"/>
        <rFont val="ＭＳ Ｐゴシック"/>
        <family val="3"/>
        <charset val="128"/>
      </rPr>
      <t>すべての所得にかかる一定税率所得税</t>
    </r>
    <r>
      <rPr>
        <sz val="10"/>
        <rFont val="Arial"/>
      </rPr>
      <t xml:space="preserve">) </t>
    </r>
    <r>
      <rPr>
        <sz val="10"/>
        <rFont val="ＭＳ Ｐゴシック"/>
        <family val="3"/>
        <charset val="128"/>
      </rPr>
      <t>を含むが、その他の税金（例えば法人税） や社会拠出金 (CGS 以外) は除く。</t>
    </r>
    <r>
      <rPr>
        <sz val="10"/>
        <rFont val="Arial"/>
      </rPr>
      <t>1919-1958</t>
    </r>
    <r>
      <rPr>
        <sz val="10"/>
        <rFont val="ＭＳ Ｐゴシック"/>
        <family val="3"/>
        <charset val="128"/>
      </rPr>
      <t>年には、独身納税者の最高税率はもっと高かった</t>
    </r>
    <r>
      <rPr>
        <sz val="10"/>
        <rFont val="Arial"/>
      </rPr>
      <t xml:space="preserve"> (e.g.</t>
    </r>
    <r>
      <rPr>
        <sz val="10"/>
        <rFont val="ＭＳ Ｐゴシック"/>
        <family val="3"/>
        <charset val="128"/>
      </rPr>
      <t>両大戦間には独身者は25%の追加課税を取られたので、たとえば1919-1922年の最高税率は50%ではなく</t>
    </r>
    <r>
      <rPr>
        <sz val="10"/>
        <rFont val="Arial"/>
      </rPr>
      <t xml:space="preserve"> 62.5% </t>
    </r>
    <r>
      <rPr>
        <sz val="10"/>
        <rFont val="ＭＳ Ｐゴシック"/>
        <family val="3"/>
        <charset val="128"/>
      </rPr>
      <t>で、1923年には60%ではなく</t>
    </r>
    <r>
      <rPr>
        <sz val="10"/>
        <rFont val="Arial"/>
      </rPr>
      <t>75%</t>
    </r>
    <r>
      <rPr>
        <sz val="10"/>
        <rFont val="ＭＳ Ｐゴシック"/>
        <family val="3"/>
        <charset val="128"/>
      </rPr>
      <t>だった</t>
    </r>
    <r>
      <rPr>
        <sz val="10"/>
        <rFont val="Arial"/>
      </rPr>
      <t xml:space="preserve">); </t>
    </r>
    <r>
      <rPr>
        <sz val="10"/>
        <rFont val="ＭＳ Ｐゴシック"/>
        <family val="3"/>
        <charset val="128"/>
      </rPr>
      <t>また既婚納税者でも三年たって子供がいないと少額の追加税がかかった。こうした追加税は、トップの所得納税者のごくわずかにしか当てはまらないので、ここでは除外した。フランスの所得税の歴史に関する完全な詳細は</t>
    </r>
    <r>
      <rPr>
        <sz val="10"/>
        <rFont val="Arial"/>
      </rPr>
      <t xml:space="preserve"> Piketty 2001, Chapters 3-4</t>
    </r>
    <r>
      <rPr>
        <sz val="10"/>
        <rFont val="ＭＳ Ｐゴシック"/>
        <family val="3"/>
        <charset val="128"/>
      </rPr>
      <t>を参照。</t>
    </r>
    <rPh sb="37" eb="39">
      <t>ｲｯﾃｲ</t>
    </rPh>
    <rPh sb="178" eb="179">
      <t>ﾄ</t>
    </rPh>
    <phoneticPr fontId="2" type="noConversion"/>
  </si>
</sst>
</file>

<file path=xl/styles.xml><?xml version="1.0" encoding="utf-8"?>
<styleSheet xmlns="http://schemas.openxmlformats.org/spreadsheetml/2006/main">
  <numFmts count="2">
    <numFmt numFmtId="176" formatCode="0.0"/>
    <numFmt numFmtId="177" formatCode="\$#,##0\ ;\(\$#,##0\)"/>
  </numFmts>
  <fonts count="35">
    <font>
      <sz val="10"/>
      <name val="Arial"/>
    </font>
    <font>
      <sz val="10"/>
      <name val="Arial"/>
    </font>
    <font>
      <sz val="8"/>
      <name val="Arial"/>
      <family val="2"/>
    </font>
    <font>
      <b/>
      <sz val="10"/>
      <name val="Arial"/>
      <family val="2"/>
    </font>
    <font>
      <sz val="12"/>
      <color indexed="24"/>
      <name val="Arial"/>
      <family val="2"/>
    </font>
    <font>
      <b/>
      <sz val="8"/>
      <color indexed="24"/>
      <name val="Times New Roman"/>
      <family val="1"/>
    </font>
    <font>
      <sz val="8"/>
      <color indexed="24"/>
      <name val="Times New Roman"/>
      <family val="1"/>
    </font>
    <font>
      <sz val="7"/>
      <name val="Helvetica"/>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b/>
      <sz val="12"/>
      <name val="ＭＳ Ｐゴシック"/>
      <family val="3"/>
      <charset val="128"/>
    </font>
    <font>
      <sz val="10"/>
      <name val="ＭＳ Ｐゴシック"/>
      <family val="3"/>
      <charset val="128"/>
    </font>
    <font>
      <b/>
      <sz val="10"/>
      <name val="ＭＳ Ｐゴシック"/>
      <family val="2"/>
      <charset val="128"/>
    </font>
    <font>
      <sz val="10"/>
      <color indexed="8"/>
      <name val="ＭＳ Ｐゴシック"/>
      <family val="2"/>
      <charset val="128"/>
    </font>
    <font>
      <sz val="10"/>
      <name val="ＭＳ Ｐゴシック"/>
      <family val="2"/>
      <charset val="128"/>
    </font>
    <font>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double">
        <color auto="1"/>
      </top>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7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20" fillId="0" borderId="2" applyNumberFormat="0" applyFill="0" applyAlignment="0" applyProtection="0"/>
    <xf numFmtId="0" fontId="13" fillId="21" borderId="3" applyNumberFormat="0" applyAlignment="0" applyProtection="0"/>
    <xf numFmtId="0"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14" fillId="0" borderId="0" applyNumberFormat="0" applyFill="0" applyBorder="0" applyAlignment="0" applyProtection="0"/>
    <xf numFmtId="3" fontId="4"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0" fillId="0" borderId="2" applyNumberFormat="0" applyFill="0" applyAlignment="0" applyProtection="0"/>
    <xf numFmtId="177" fontId="4" fillId="0" borderId="0" applyFont="0" applyFill="0" applyBorder="0" applyAlignment="0" applyProtection="0"/>
    <xf numFmtId="0" fontId="21" fillId="22" borderId="0" applyNumberFormat="0" applyBorder="0" applyAlignment="0" applyProtection="0"/>
    <xf numFmtId="0" fontId="21" fillId="22" borderId="0" applyNumberFormat="0" applyBorder="0" applyAlignment="0" applyProtection="0"/>
    <xf numFmtId="0" fontId="8" fillId="0" borderId="0"/>
    <xf numFmtId="0" fontId="8" fillId="0" borderId="0"/>
    <xf numFmtId="0" fontId="1"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7" fillId="0" borderId="9">
      <alignment horizontal="center"/>
    </xf>
    <xf numFmtId="0" fontId="14" fillId="0" borderId="0" applyNumberFormat="0" applyFill="0" applyBorder="0" applyAlignment="0" applyProtection="0"/>
    <xf numFmtId="0" fontId="23" fillId="0" borderId="0" applyNumberFormat="0" applyFill="0" applyBorder="0" applyAlignment="0" applyProtection="0"/>
    <xf numFmtId="0" fontId="4" fillId="0" borderId="10" applyNumberFormat="0" applyFont="0" applyFill="0" applyAlignment="0" applyProtection="0"/>
    <xf numFmtId="2" fontId="4" fillId="0" borderId="0" applyFont="0" applyFill="0" applyBorder="0" applyAlignment="0" applyProtection="0"/>
    <xf numFmtId="0" fontId="24" fillId="0" borderId="0" applyNumberFormat="0" applyFill="0" applyBorder="0" applyAlignment="0" applyProtection="0"/>
  </cellStyleXfs>
  <cellXfs count="44">
    <xf numFmtId="0" fontId="0" fillId="0" borderId="0" xfId="0"/>
    <xf numFmtId="9" fontId="0" fillId="0" borderId="0" xfId="0" applyNumberForma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vertical="center"/>
    </xf>
    <xf numFmtId="9" fontId="0" fillId="0" borderId="0" xfId="0" applyNumberFormat="1"/>
    <xf numFmtId="0" fontId="0" fillId="0" borderId="0" xfId="0" applyAlignment="1">
      <alignment vertical="justify"/>
    </xf>
    <xf numFmtId="176" fontId="0" fillId="0" borderId="0" xfId="0" applyNumberFormat="1" applyAlignment="1">
      <alignment vertical="justify"/>
    </xf>
    <xf numFmtId="0" fontId="25" fillId="0" borderId="0" xfId="0" applyFont="1" applyAlignment="1">
      <alignment vertical="justify"/>
    </xf>
    <xf numFmtId="176" fontId="0" fillId="0" borderId="0" xfId="0" applyNumberFormat="1"/>
    <xf numFmtId="176" fontId="0" fillId="24" borderId="0" xfId="0" applyNumberFormat="1" applyFill="1"/>
    <xf numFmtId="176" fontId="8" fillId="0" borderId="0" xfId="0" applyNumberFormat="1" applyFont="1" applyAlignment="1">
      <alignment wrapText="1"/>
    </xf>
    <xf numFmtId="0" fontId="25" fillId="0" borderId="0" xfId="0" applyFont="1"/>
    <xf numFmtId="0" fontId="8" fillId="0" borderId="0" xfId="0" applyFont="1"/>
    <xf numFmtId="2" fontId="0" fillId="0" borderId="0" xfId="0" applyNumberFormat="1"/>
    <xf numFmtId="0" fontId="25" fillId="0" borderId="0" xfId="0" applyFont="1" applyAlignment="1">
      <alignment wrapText="1"/>
    </xf>
    <xf numFmtId="176" fontId="0" fillId="0" borderId="0" xfId="0" applyNumberFormat="1" applyAlignment="1">
      <alignment wrapText="1"/>
    </xf>
    <xf numFmtId="2" fontId="0" fillId="0" borderId="0" xfId="0" applyNumberFormat="1" applyFill="1"/>
    <xf numFmtId="0" fontId="25" fillId="0" borderId="0" xfId="0" applyFont="1" applyAlignment="1">
      <alignment horizontal="left" wrapText="1"/>
    </xf>
    <xf numFmtId="9" fontId="8" fillId="0" borderId="0" xfId="67" applyNumberFormat="1" applyFont="1" applyAlignment="1">
      <alignment horizontal="center"/>
    </xf>
    <xf numFmtId="9" fontId="8" fillId="0" borderId="0" xfId="66" applyNumberFormat="1" applyAlignment="1">
      <alignment horizontal="center"/>
    </xf>
    <xf numFmtId="0" fontId="0" fillId="24" borderId="0" xfId="0" applyFill="1"/>
    <xf numFmtId="0" fontId="8" fillId="0" borderId="0" xfId="0" applyFont="1" applyAlignment="1">
      <alignment vertical="justify"/>
    </xf>
    <xf numFmtId="176" fontId="8" fillId="0" borderId="0" xfId="0" applyNumberFormat="1" applyFont="1"/>
    <xf numFmtId="0" fontId="27" fillId="0" borderId="11" xfId="0" applyFont="1" applyBorder="1"/>
    <xf numFmtId="0" fontId="28" fillId="0" borderId="12" xfId="0" applyFont="1" applyBorder="1" applyAlignment="1">
      <alignment horizontal="center"/>
    </xf>
    <xf numFmtId="9" fontId="28" fillId="0" borderId="12" xfId="0" applyNumberFormat="1" applyFont="1" applyBorder="1" applyAlignment="1">
      <alignment horizontal="center"/>
    </xf>
    <xf numFmtId="9" fontId="28" fillId="0" borderId="13" xfId="0" applyNumberFormat="1"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9" fontId="28" fillId="0" borderId="14" xfId="0" applyNumberFormat="1" applyFont="1" applyBorder="1" applyAlignment="1">
      <alignment horizontal="center"/>
    </xf>
    <xf numFmtId="0" fontId="29" fillId="0" borderId="15"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xf numFmtId="0" fontId="31" fillId="0" borderId="0" xfId="0" applyFont="1"/>
    <xf numFmtId="176" fontId="30" fillId="0" borderId="0" xfId="0" applyNumberFormat="1" applyFont="1" applyAlignment="1">
      <alignment vertical="justify"/>
    </xf>
    <xf numFmtId="176" fontId="30" fillId="0" borderId="0" xfId="0" applyNumberFormat="1" applyFont="1" applyAlignment="1">
      <alignment vertical="justify" wrapText="1"/>
    </xf>
    <xf numFmtId="0" fontId="32" fillId="0" borderId="0" xfId="0" applyFont="1" applyAlignment="1">
      <alignment vertical="justify"/>
    </xf>
    <xf numFmtId="0" fontId="29"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30" fillId="0" borderId="0" xfId="0" applyFont="1" applyAlignment="1">
      <alignment horizontal="left" wrapText="1"/>
    </xf>
    <xf numFmtId="0" fontId="31" fillId="0" borderId="0" xfId="0" applyFont="1" applyAlignment="1">
      <alignment horizontal="left" wrapText="1"/>
    </xf>
    <xf numFmtId="0" fontId="33" fillId="0" borderId="0" xfId="0" applyFont="1" applyAlignment="1">
      <alignment horizontal="left" wrapText="1"/>
    </xf>
  </cellXfs>
  <cellStyles count="77">
    <cellStyle name="20% - Accent1" xfId="7"/>
    <cellStyle name="20% - Accent2" xfId="8"/>
    <cellStyle name="20% - Accent3" xfId="9"/>
    <cellStyle name="20% - Accent4" xfId="10"/>
    <cellStyle name="20% - Accent5" xfId="11"/>
    <cellStyle name="20% - Accent6" xfId="1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Accent1" xfId="19"/>
    <cellStyle name="40% - Accent2" xfId="20"/>
    <cellStyle name="40% - Accent3" xfId="21"/>
    <cellStyle name="40% - Accent4" xfId="22"/>
    <cellStyle name="40% - Accent5" xfId="23"/>
    <cellStyle name="40% - Accent6" xfId="24"/>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60% - Accent1" xfId="31"/>
    <cellStyle name="60% - Accent2" xfId="32"/>
    <cellStyle name="60% - Accent3" xfId="33"/>
    <cellStyle name="60% - Accent4" xfId="34"/>
    <cellStyle name="60% - Accent5" xfId="35"/>
    <cellStyle name="60% - Accent6" xfId="36"/>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Bad" xfId="44"/>
    <cellStyle name="Calculation" xfId="46"/>
    <cellStyle name="Check Cell" xfId="48"/>
    <cellStyle name="Date" xfId="49"/>
    <cellStyle name="En-tête 1" xfId="50"/>
    <cellStyle name="En-tête 2" xfId="51"/>
    <cellStyle name="Explanatory Text" xfId="53"/>
    <cellStyle name="Financier0" xfId="54"/>
    <cellStyle name="Good" xfId="55"/>
    <cellStyle name="Heading 1" xfId="56"/>
    <cellStyle name="Heading 2" xfId="57"/>
    <cellStyle name="Heading 3" xfId="58"/>
    <cellStyle name="Heading 4" xfId="59"/>
    <cellStyle name="Input" xfId="60"/>
    <cellStyle name="Linked Cell" xfId="62"/>
    <cellStyle name="Monétaire0" xfId="63"/>
    <cellStyle name="Neutral" xfId="64"/>
    <cellStyle name="Normal_DataFigure2" xfId="66"/>
    <cellStyle name="Normal_TabAnnexeB" xfId="67"/>
    <cellStyle name="Note" xfId="68"/>
    <cellStyle name="Output" xfId="69"/>
    <cellStyle name="style_col_headings" xfId="71"/>
    <cellStyle name="Title" xfId="73"/>
    <cellStyle name="Virgule fixe" xfId="75"/>
    <cellStyle name="Warning Text" xfId="7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どちらでもない" xfId="65" builtinId="28" customBuiltin="1"/>
    <cellStyle name="リンク セル" xfId="47" builtinId="24" customBuiltin="1"/>
    <cellStyle name="悪い" xfId="61" builtinId="27" customBuiltin="1"/>
    <cellStyle name="計算" xfId="45" builtinId="22" customBuiltin="1"/>
    <cellStyle name="警告文" xfId="43" builtinId="11" customBuiltin="1"/>
    <cellStyle name="集計" xfId="74" builtinId="25" customBuiltin="1"/>
    <cellStyle name="出力" xfId="70" builtinId="21" customBuiltin="1"/>
    <cellStyle name="説明文" xfId="72" builtinId="53" customBuiltin="1"/>
    <cellStyle name="入力" xfId="52" builtinId="20" customBuiltin="1"/>
    <cellStyle name="標準" xfId="0" builtinId="0"/>
  </cellStyles>
  <dxfs count="0"/>
  <tableStyles count="0" defaultTableStyle="TableStyleMedium9"/>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3.xml"/><Relationship Id="rId7" Type="http://schemas.openxmlformats.org/officeDocument/2006/relationships/worksheet" Target="worksheets/sheet4.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calcChain" Target="calcChain.xml"/><Relationship Id="rId5" Type="http://schemas.openxmlformats.org/officeDocument/2006/relationships/worksheet" Target="worksheets/sheet2.xml"/><Relationship Id="rId10"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600" b="1" i="0" u="none" strike="noStrike" baseline="0">
                <a:solidFill>
                  <a:srgbClr val="000000"/>
                </a:solidFill>
                <a:latin typeface="Arial"/>
                <a:ea typeface="Arial"/>
                <a:cs typeface="Arial"/>
              </a:defRPr>
            </a:pPr>
            <a:r>
              <a:rPr lang="ja-JP" altLang="en-US" sz="1600" b="1" i="0" u="none" strike="noStrike" baseline="0" smtClean="0"/>
              <a:t>図</a:t>
            </a:r>
            <a:r>
              <a:rPr lang="en-US" altLang="ja-JP" sz="1600" b="1" i="0" u="none" strike="noStrike" baseline="0" smtClean="0"/>
              <a:t>14.1 </a:t>
            </a:r>
            <a:r>
              <a:rPr lang="ja-JP" altLang="en-US" sz="1600" b="1" i="0" u="none" strike="noStrike" baseline="0" smtClean="0"/>
              <a:t>最高所得税率 </a:t>
            </a:r>
            <a:r>
              <a:rPr lang="en-US" altLang="ja-JP" sz="1600" b="1" i="0" u="none" strike="noStrike" baseline="0" smtClean="0"/>
              <a:t>1900-2013</a:t>
            </a:r>
            <a:r>
              <a:rPr lang="ja-JP" altLang="en-US" sz="1600" b="1" i="0" u="none" strike="noStrike" baseline="0" smtClean="0"/>
              <a:t>年</a:t>
            </a:r>
            <a:endParaRPr lang="fr-FR"/>
          </a:p>
        </c:rich>
      </c:tx>
      <c:layout>
        <c:manualLayout>
          <c:xMode val="edge"/>
          <c:yMode val="edge"/>
          <c:x val="0.34937782412234986"/>
          <c:y val="6.7340067340067363E-3"/>
        </c:manualLayout>
      </c:layout>
      <c:spPr>
        <a:noFill/>
        <a:ln w="25400">
          <a:noFill/>
        </a:ln>
      </c:spPr>
    </c:title>
    <c:plotArea>
      <c:layout>
        <c:manualLayout>
          <c:layoutTarget val="inner"/>
          <c:xMode val="edge"/>
          <c:yMode val="edge"/>
          <c:x val="8.5833333333333331E-2"/>
          <c:y val="6.9199457259158728E-2"/>
          <c:w val="0.89166666666666683"/>
          <c:h val="0.78561736770691859"/>
        </c:manualLayout>
      </c:layout>
      <c:lineChart>
        <c:grouping val="standard"/>
        <c:ser>
          <c:idx val="0"/>
          <c:order val="0"/>
          <c:tx>
            <c:v>米国</c:v>
          </c:tx>
          <c:spPr>
            <a:ln w="25400">
              <a:solidFill>
                <a:srgbClr val="000000"/>
              </a:solidFill>
              <a:prstDash val="solid"/>
            </a:ln>
          </c:spPr>
          <c:marker>
            <c:symbol val="circ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numCache>
            </c:numRef>
          </c:val>
        </c:ser>
        <c:ser>
          <c:idx val="3"/>
          <c:order val="1"/>
          <c:tx>
            <c:v>イギリス</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'TS14.1'!$C$5:$C$118</c:f>
              <c:numCache>
                <c:formatCode>0%</c:formatCode>
                <c:ptCount val="114"/>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er>
        <c:ser>
          <c:idx val="2"/>
          <c:order val="2"/>
          <c:tx>
            <c:v>ドイツ</c:v>
          </c:tx>
          <c:spPr>
            <a:ln w="25400">
              <a:solidFill>
                <a:srgbClr val="000000"/>
              </a:solidFill>
              <a:prstDash val="solid"/>
            </a:ln>
          </c:spPr>
          <c:marker>
            <c:symbol val="circ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'TS14.1'!$D$5:$D$118</c:f>
              <c:numCache>
                <c:formatCode>0%</c:formatCode>
                <c:ptCount val="114"/>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0.45</c:v>
                </c:pt>
                <c:pt idx="108">
                  <c:v>0.45</c:v>
                </c:pt>
                <c:pt idx="109">
                  <c:v>0.45</c:v>
                </c:pt>
                <c:pt idx="110">
                  <c:v>0.45</c:v>
                </c:pt>
                <c:pt idx="111">
                  <c:v>0.45</c:v>
                </c:pt>
                <c:pt idx="112">
                  <c:v>0.45</c:v>
                </c:pt>
                <c:pt idx="113">
                  <c:v>0.45</c:v>
                </c:pt>
              </c:numCache>
            </c:numRef>
          </c:val>
        </c:ser>
        <c:ser>
          <c:idx val="1"/>
          <c:order val="3"/>
          <c:tx>
            <c:v>フランス</c:v>
          </c:tx>
          <c:spPr>
            <a:ln w="12700">
              <a:solidFill>
                <a:srgbClr val="000000"/>
              </a:solidFill>
              <a:prstDash val="solid"/>
            </a:ln>
          </c:spPr>
          <c:marker>
            <c:symbol val="triang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'TS14.1'!$E$5:$E$118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numCache>
            </c:numRef>
          </c:val>
        </c:ser>
        <c:marker val="1"/>
        <c:axId val="97211520"/>
        <c:axId val="97213440"/>
      </c:lineChart>
      <c:catAx>
        <c:axId val="97211520"/>
        <c:scaling>
          <c:orientation val="minMax"/>
        </c:scaling>
        <c:axPos val="b"/>
        <c:majorGridlines>
          <c:spPr>
            <a:ln w="12700">
              <a:solidFill>
                <a:srgbClr val="000000"/>
              </a:solidFill>
              <a:prstDash val="lgDash"/>
            </a:ln>
          </c:spPr>
        </c:majorGridlines>
        <c:title>
          <c:tx>
            <c:rich>
              <a:bodyPr/>
              <a:lstStyle/>
              <a:p>
                <a:pPr>
                  <a:defRPr lang="fr-FR" sz="1100" b="0" i="0" u="none" strike="noStrike" baseline="0">
                    <a:solidFill>
                      <a:srgbClr val="000000"/>
                    </a:solidFill>
                    <a:latin typeface="Arial"/>
                    <a:ea typeface="Arial"/>
                    <a:cs typeface="Arial"/>
                  </a:defRPr>
                </a:pPr>
                <a:r>
                  <a:rPr lang="ja-JP" altLang="en-US" sz="1100" baseline="0" smtClean="0"/>
                  <a:t>所得税の最高限界税率（最高の所得に適用されるもの）は、米国では</a:t>
                </a:r>
                <a:r>
                  <a:rPr lang="en-US" altLang="ja-JP" sz="1100" baseline="0" smtClean="0"/>
                  <a:t>1980 </a:t>
                </a:r>
                <a:r>
                  <a:rPr lang="ja-JP" altLang="en-US" sz="1100" baseline="0" smtClean="0"/>
                  <a:t>年に</a:t>
                </a:r>
                <a:r>
                  <a:rPr lang="en-US" altLang="ja-JP" sz="1100" baseline="0" smtClean="0"/>
                  <a:t>70</a:t>
                </a:r>
                <a:r>
                  <a:rPr lang="ja-JP" altLang="en-US" sz="1100" baseline="0" smtClean="0"/>
                  <a:t>％だったのが、</a:t>
                </a:r>
                <a:r>
                  <a:rPr lang="en-US" altLang="ja-JP" sz="1100" baseline="0" smtClean="0"/>
                  <a:t>1988 </a:t>
                </a:r>
                <a:r>
                  <a:rPr lang="ja-JP" altLang="en-US" sz="1100" baseline="0" smtClean="0"/>
                  <a:t>年には</a:t>
                </a:r>
                <a:r>
                  <a:rPr lang="en-US" altLang="ja-JP" sz="1100" baseline="0" smtClean="0"/>
                  <a:t>28 </a:t>
                </a:r>
                <a:r>
                  <a:rPr lang="ja-JP" altLang="en-US" sz="1100" baseline="0" smtClean="0"/>
                  <a:t>％まで下がった。出所と時系列データ：</a:t>
                </a:r>
                <a:r>
                  <a:rPr lang="en-US" altLang="ja-JP" sz="1100" baseline="0" smtClean="0"/>
                  <a:t>http://piketty.pse.ens.fr/capital21c </a:t>
                </a:r>
                <a:r>
                  <a:rPr lang="ja-JP" altLang="en-US" sz="1100" baseline="0" smtClean="0"/>
                  <a:t>を参照。</a:t>
                </a:r>
                <a:endParaRPr lang="en-US" sz="1100" b="0" i="0" u="none" strike="noStrike" baseline="0">
                  <a:solidFill>
                    <a:srgbClr val="000000"/>
                  </a:solidFill>
                  <a:latin typeface="Arial"/>
                  <a:ea typeface="Calibri"/>
                  <a:cs typeface="Arial"/>
                </a:endParaRPr>
              </a:p>
            </c:rich>
          </c:tx>
          <c:layout>
            <c:manualLayout>
              <c:xMode val="edge"/>
              <c:yMode val="edge"/>
              <c:x val="0.13916666666666697"/>
              <c:y val="0.92672997800950641"/>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350" b="0" i="0" u="none" strike="noStrike" baseline="0">
                <a:solidFill>
                  <a:srgbClr val="000000"/>
                </a:solidFill>
                <a:latin typeface="Arial"/>
                <a:ea typeface="Arial"/>
                <a:cs typeface="Arial"/>
              </a:defRPr>
            </a:pPr>
            <a:endParaRPr lang="ja-JP"/>
          </a:p>
        </c:txPr>
        <c:crossAx val="97213440"/>
        <c:crossesAt val="0"/>
        <c:auto val="1"/>
        <c:lblAlgn val="ctr"/>
        <c:lblOffset val="100"/>
        <c:tickLblSkip val="10"/>
        <c:tickMarkSkip val="10"/>
      </c:catAx>
      <c:valAx>
        <c:axId val="97213440"/>
        <c:scaling>
          <c:orientation val="minMax"/>
          <c:max val="1"/>
          <c:min val="0"/>
        </c:scaling>
        <c:axPos val="l"/>
        <c:majorGridlines>
          <c:spPr>
            <a:ln w="12700">
              <a:solidFill>
                <a:srgbClr val="000000"/>
              </a:solidFill>
              <a:prstDash val="lgDash"/>
            </a:ln>
          </c:spPr>
        </c:majorGridlines>
        <c:title>
          <c:tx>
            <c:rich>
              <a:bodyPr/>
              <a:lstStyle/>
              <a:p>
                <a:pPr>
                  <a:defRPr lang="fr-FR" sz="1075" b="0" i="0" u="none" strike="noStrike" baseline="0">
                    <a:solidFill>
                      <a:srgbClr val="000000"/>
                    </a:solidFill>
                    <a:latin typeface="Arial"/>
                    <a:ea typeface="Arial"/>
                    <a:cs typeface="Arial"/>
                  </a:defRPr>
                </a:pPr>
                <a:r>
                  <a:rPr lang="ja-JP" altLang="en-US"/>
                  <a:t>最高所得者に適用される限界税率</a:t>
                </a:r>
                <a:endParaRPr lang="fr-FR"/>
              </a:p>
            </c:rich>
          </c:tx>
          <c:layout>
            <c:manualLayout>
              <c:xMode val="edge"/>
              <c:yMode val="edge"/>
              <c:x val="8.3333333333333447E-4"/>
              <c:y val="0.16824962758033604"/>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350" b="0" i="0" u="none" strike="noStrike" baseline="0">
                <a:solidFill>
                  <a:srgbClr val="000000"/>
                </a:solidFill>
                <a:latin typeface="Arial"/>
                <a:ea typeface="Arial"/>
                <a:cs typeface="Arial"/>
              </a:defRPr>
            </a:pPr>
            <a:endParaRPr lang="ja-JP"/>
          </a:p>
        </c:txPr>
        <c:crossAx val="97211520"/>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48750000000000016"/>
          <c:y val="0.5371240334823012"/>
          <c:w val="0.18888888888888899"/>
          <c:h val="0.25971571965666401"/>
        </c:manualLayout>
      </c:layout>
      <c:spPr>
        <a:solidFill>
          <a:srgbClr val="FFFFFF"/>
        </a:solidFill>
        <a:ln w="12700">
          <a:solidFill>
            <a:srgbClr val="000000"/>
          </a:solidFill>
          <a:prstDash val="solid"/>
        </a:ln>
      </c:spPr>
      <c:txPr>
        <a:bodyPr/>
        <a:lstStyle/>
        <a:p>
          <a:pPr>
            <a:defRPr lang="fr-FR" sz="12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500" b="1" i="0" u="none" strike="noStrike" baseline="0">
                <a:solidFill>
                  <a:srgbClr val="000000"/>
                </a:solidFill>
                <a:latin typeface="Arial"/>
                <a:ea typeface="Arial"/>
                <a:cs typeface="Arial"/>
              </a:defRPr>
            </a:pPr>
            <a:r>
              <a:rPr lang="ja-JP" altLang="en-US" sz="1500" b="1" i="0" u="none" strike="noStrike" baseline="0" smtClean="0"/>
              <a:t>図</a:t>
            </a:r>
            <a:r>
              <a:rPr lang="en-US" altLang="ja-JP" sz="1500" b="1" i="0" u="none" strike="noStrike" baseline="0" smtClean="0"/>
              <a:t>14.2 </a:t>
            </a:r>
            <a:r>
              <a:rPr lang="ja-JP" altLang="en-US" sz="1500" b="1" i="0" u="none" strike="noStrike" baseline="0" smtClean="0"/>
              <a:t>最高相続税率 </a:t>
            </a:r>
            <a:r>
              <a:rPr lang="en-US" altLang="ja-JP" sz="1500" b="1" i="0" u="none" strike="noStrike" baseline="0" smtClean="0"/>
              <a:t>1900-2013</a:t>
            </a:r>
            <a:r>
              <a:rPr lang="ja-JP" altLang="en-US" sz="1500" b="1" i="0" u="none" strike="noStrike" baseline="0" smtClean="0"/>
              <a:t>年</a:t>
            </a:r>
            <a:endParaRPr lang="fr-FR"/>
          </a:p>
        </c:rich>
      </c:tx>
      <c:layout>
        <c:manualLayout>
          <c:xMode val="edge"/>
          <c:yMode val="edge"/>
          <c:x val="0.34012510936133"/>
          <c:y val="1.1261261261261306E-2"/>
        </c:manualLayout>
      </c:layout>
      <c:spPr>
        <a:noFill/>
        <a:ln w="25400">
          <a:noFill/>
        </a:ln>
      </c:spPr>
    </c:title>
    <c:plotArea>
      <c:layout>
        <c:manualLayout>
          <c:layoutTarget val="inner"/>
          <c:xMode val="edge"/>
          <c:yMode val="edge"/>
          <c:x val="8.3025224432433958E-2"/>
          <c:y val="6.9199457259158728E-2"/>
          <c:w val="0.89166666666666683"/>
          <c:h val="0.78561736770691859"/>
        </c:manualLayout>
      </c:layout>
      <c:lineChart>
        <c:grouping val="standard"/>
        <c:ser>
          <c:idx val="0"/>
          <c:order val="0"/>
          <c:tx>
            <c:v>米国</c:v>
          </c:tx>
          <c:spPr>
            <a:ln w="25400">
              <a:solidFill>
                <a:srgbClr val="000000"/>
              </a:solidFill>
              <a:prstDash val="solid"/>
            </a:ln>
          </c:spPr>
          <c:marker>
            <c:symbol val="circ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0.35</c:v>
                </c:pt>
                <c:pt idx="113">
                  <c:v>0.35</c:v>
                </c:pt>
              </c:numCache>
            </c:numRef>
          </c:val>
        </c:ser>
        <c:ser>
          <c:idx val="3"/>
          <c:order val="1"/>
          <c:tx>
            <c:v>イギリス</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'TS14.2'!$C$5:$C$118</c:f>
              <c:numCache>
                <c:formatCode>0%</c:formatCode>
                <c:ptCount val="114"/>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numCache>
            </c:numRef>
          </c:val>
        </c:ser>
        <c:ser>
          <c:idx val="2"/>
          <c:order val="2"/>
          <c:tx>
            <c:v>ドイツ</c:v>
          </c:tx>
          <c:spPr>
            <a:ln w="25400">
              <a:solidFill>
                <a:srgbClr val="000000"/>
              </a:solidFill>
              <a:prstDash val="solid"/>
            </a:ln>
          </c:spPr>
          <c:marker>
            <c:symbol val="circ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'TS14.2'!$D$5:$D$118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numCache>
            </c:numRef>
          </c:val>
        </c:ser>
        <c:ser>
          <c:idx val="1"/>
          <c:order val="3"/>
          <c:tx>
            <c:v>フランス</c:v>
          </c:tx>
          <c:spPr>
            <a:ln w="12700">
              <a:solidFill>
                <a:srgbClr val="000000"/>
              </a:solidFill>
              <a:prstDash val="solid"/>
            </a:ln>
          </c:spPr>
          <c:marker>
            <c:symbol val="triangle"/>
            <c:size val="6"/>
            <c:spPr>
              <a:solidFill>
                <a:srgbClr val="FFFFFF"/>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'TS14.2'!$E$5:$E$118</c:f>
              <c:numCache>
                <c:formatCode>0%</c:formatCode>
                <c:ptCount val="114"/>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numCache>
            </c:numRef>
          </c:val>
        </c:ser>
        <c:marker val="1"/>
        <c:axId val="101092736"/>
        <c:axId val="101115392"/>
      </c:lineChart>
      <c:catAx>
        <c:axId val="101092736"/>
        <c:scaling>
          <c:orientation val="minMax"/>
        </c:scaling>
        <c:axPos val="b"/>
        <c:majorGridlines>
          <c:spPr>
            <a:ln w="12700">
              <a:solidFill>
                <a:srgbClr val="000000"/>
              </a:solidFill>
              <a:prstDash val="sysDash"/>
            </a:ln>
          </c:spPr>
        </c:majorGridlines>
        <c:title>
          <c:tx>
            <c:rich>
              <a:bodyPr/>
              <a:lstStyle/>
              <a:p>
                <a:pPr>
                  <a:defRPr lang="fr-FR" sz="1100" b="0" i="0" u="none" strike="noStrike" baseline="0">
                    <a:solidFill>
                      <a:srgbClr val="000000"/>
                    </a:solidFill>
                    <a:latin typeface="Arial"/>
                    <a:ea typeface="Arial"/>
                    <a:cs typeface="Arial"/>
                  </a:defRPr>
                </a:pPr>
                <a:r>
                  <a:rPr lang="ja-JP" altLang="en-US" sz="1100" baseline="0" smtClean="0"/>
                  <a:t>所得税の最高限界相続税率（最高の相続財産に適用されるもの）は、米国では</a:t>
                </a:r>
                <a:r>
                  <a:rPr lang="en-US" altLang="ja-JP" sz="1100" baseline="0" smtClean="0"/>
                  <a:t>1980</a:t>
                </a:r>
                <a:r>
                  <a:rPr lang="ja-JP" altLang="en-US" sz="1100" baseline="0" smtClean="0"/>
                  <a:t>年に</a:t>
                </a:r>
                <a:r>
                  <a:rPr lang="en-US" altLang="ja-JP" sz="1100" baseline="0" smtClean="0"/>
                  <a:t>70</a:t>
                </a:r>
                <a:r>
                  <a:rPr lang="ja-JP" altLang="en-US" sz="1100" baseline="0" smtClean="0"/>
                  <a:t>％だったのが、</a:t>
                </a:r>
                <a:r>
                  <a:rPr lang="en-US" altLang="ja-JP" sz="1100" baseline="0" smtClean="0"/>
                  <a:t>1988 </a:t>
                </a:r>
                <a:r>
                  <a:rPr lang="ja-JP" altLang="en-US" sz="1100" baseline="0" smtClean="0"/>
                  <a:t>年には</a:t>
                </a:r>
                <a:r>
                  <a:rPr lang="en-US" altLang="ja-JP" sz="1100" baseline="0" smtClean="0"/>
                  <a:t>35 </a:t>
                </a:r>
                <a:r>
                  <a:rPr lang="ja-JP" altLang="en-US" sz="1100" baseline="0" smtClean="0"/>
                  <a:t>％まで下がった。出所と時系列データ：</a:t>
                </a:r>
                <a:r>
                  <a:rPr lang="en-US" altLang="ja-JP" sz="1100" baseline="0" smtClean="0"/>
                  <a:t>http://piketty.pse.ens.fr/capital21c </a:t>
                </a:r>
                <a:r>
                  <a:rPr lang="ja-JP" altLang="en-US" sz="1100" baseline="0" smtClean="0"/>
                  <a:t>を参照。</a:t>
                </a:r>
                <a:endParaRPr lang="en-US" sz="1100" b="0" i="0" u="none" strike="noStrike" baseline="0">
                  <a:solidFill>
                    <a:srgbClr val="000000"/>
                  </a:solidFill>
                  <a:latin typeface="Arial"/>
                  <a:ea typeface="Arial"/>
                  <a:cs typeface="Arial"/>
                </a:endParaRPr>
              </a:p>
            </c:rich>
          </c:tx>
          <c:layout>
            <c:manualLayout>
              <c:xMode val="edge"/>
              <c:yMode val="edge"/>
              <c:x val="0.13250000000000001"/>
              <c:y val="0.92672997800950641"/>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350" b="0" i="0" u="none" strike="noStrike" baseline="0">
                <a:solidFill>
                  <a:srgbClr val="000000"/>
                </a:solidFill>
                <a:latin typeface="Arial"/>
                <a:ea typeface="Arial"/>
                <a:cs typeface="Arial"/>
              </a:defRPr>
            </a:pPr>
            <a:endParaRPr lang="ja-JP"/>
          </a:p>
        </c:txPr>
        <c:crossAx val="101115392"/>
        <c:crossesAt val="0"/>
        <c:auto val="1"/>
        <c:lblAlgn val="ctr"/>
        <c:lblOffset val="100"/>
        <c:tickLblSkip val="10"/>
        <c:tickMarkSkip val="10"/>
      </c:catAx>
      <c:valAx>
        <c:axId val="101115392"/>
        <c:scaling>
          <c:orientation val="minMax"/>
          <c:max val="1"/>
          <c:min val="0"/>
        </c:scaling>
        <c:axPos val="l"/>
        <c:majorGridlines>
          <c:spPr>
            <a:ln w="12700">
              <a:solidFill>
                <a:srgbClr val="000000"/>
              </a:solidFill>
              <a:prstDash val="sysDash"/>
            </a:ln>
          </c:spPr>
        </c:majorGridlines>
        <c:title>
          <c:tx>
            <c:rich>
              <a:bodyPr/>
              <a:lstStyle/>
              <a:p>
                <a:pPr>
                  <a:defRPr lang="fr-FR" sz="1075" b="0" i="0" u="none" strike="noStrike" baseline="0">
                    <a:solidFill>
                      <a:srgbClr val="000000"/>
                    </a:solidFill>
                    <a:latin typeface="Arial"/>
                    <a:ea typeface="Arial"/>
                    <a:cs typeface="Arial"/>
                  </a:defRPr>
                </a:pPr>
                <a:r>
                  <a:rPr lang="ja-JP" altLang="en-US"/>
                  <a:t>最高の相続財産に適用されるトップ限界税率</a:t>
                </a:r>
                <a:endParaRPr lang="fr-FR"/>
              </a:p>
            </c:rich>
          </c:tx>
          <c:layout>
            <c:manualLayout>
              <c:xMode val="edge"/>
              <c:yMode val="edge"/>
              <c:x val="8.3333333333333447E-4"/>
              <c:y val="0.21497552670781001"/>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350" b="0" i="0" u="none" strike="noStrike" baseline="0">
                <a:solidFill>
                  <a:srgbClr val="000000"/>
                </a:solidFill>
                <a:latin typeface="Arial"/>
                <a:ea typeface="Arial"/>
                <a:cs typeface="Arial"/>
              </a:defRPr>
            </a:pPr>
            <a:endParaRPr lang="ja-JP"/>
          </a:p>
        </c:txPr>
        <c:crossAx val="101092736"/>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11944444444444402"/>
          <c:y val="0.14886216925587001"/>
          <c:w val="0.18888888888888899"/>
          <c:h val="0.25971571965666401"/>
        </c:manualLayout>
      </c:layout>
      <c:spPr>
        <a:solidFill>
          <a:srgbClr val="FFFFFF"/>
        </a:solidFill>
        <a:ln w="12700">
          <a:solidFill>
            <a:srgbClr val="000000"/>
          </a:solidFill>
          <a:prstDash val="solid"/>
        </a:ln>
      </c:spPr>
      <c:txPr>
        <a:bodyPr/>
        <a:lstStyle/>
        <a:p>
          <a:pPr>
            <a:defRPr lang="fr-FR" sz="12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lang="fr-FR" sz="1500" b="1" i="0" u="none" strike="noStrike" baseline="0">
                <a:solidFill>
                  <a:srgbClr val="000000"/>
                </a:solidFill>
                <a:latin typeface="Arial"/>
                <a:ea typeface="Arial"/>
                <a:cs typeface="Arial"/>
              </a:defRPr>
            </a:pPr>
            <a:r>
              <a:rPr lang="ja-JP" altLang="en-US"/>
              <a:t>図</a:t>
            </a:r>
            <a:r>
              <a:rPr lang="fr-FR"/>
              <a:t> S14.1 </a:t>
            </a:r>
            <a:r>
              <a:rPr lang="ja-JP" altLang="en-US"/>
              <a:t>最高税率</a:t>
            </a:r>
            <a:r>
              <a:rPr lang="fr-FR"/>
              <a:t>: </a:t>
            </a:r>
            <a:r>
              <a:rPr lang="ja-JP" altLang="en-US"/>
              <a:t>「不労所得」</a:t>
            </a:r>
            <a:r>
              <a:rPr lang="fr-FR"/>
              <a:t> vs. </a:t>
            </a:r>
            <a:r>
              <a:rPr lang="ja-JP" altLang="en-US"/>
              <a:t>「稼いだ所得」</a:t>
            </a:r>
            <a:endParaRPr lang="fr-FR"/>
          </a:p>
        </c:rich>
      </c:tx>
      <c:layout>
        <c:manualLayout>
          <c:xMode val="edge"/>
          <c:yMode val="edge"/>
          <c:x val="0.26583333333333287"/>
          <c:y val="0"/>
        </c:manualLayout>
      </c:layout>
      <c:spPr>
        <a:noFill/>
        <a:ln w="25400">
          <a:noFill/>
        </a:ln>
      </c:spPr>
    </c:title>
    <c:plotArea>
      <c:layout>
        <c:manualLayout>
          <c:layoutTarget val="inner"/>
          <c:xMode val="edge"/>
          <c:yMode val="edge"/>
          <c:x val="8.1666666666666735E-2"/>
          <c:y val="7.4626865671641798E-2"/>
          <c:w val="0.89583333333333304"/>
          <c:h val="0.78154681139755799"/>
        </c:manualLayout>
      </c:layout>
      <c:lineChart>
        <c:grouping val="standard"/>
        <c:ser>
          <c:idx val="0"/>
          <c:order val="0"/>
          <c:tx>
            <c:v>米国 (資本所得)</c:v>
          </c:tx>
          <c:spPr>
            <a:ln w="25400">
              <a:solidFill>
                <a:srgbClr val="000000"/>
              </a:solidFill>
              <a:prstDash val="solid"/>
            </a:ln>
          </c:spPr>
          <c:marker>
            <c:symbol val="circle"/>
            <c:size val="5"/>
            <c:spPr>
              <a:solidFill>
                <a:srgbClr val="000000"/>
              </a:solidFill>
              <a:ln>
                <a:solidFill>
                  <a:srgbClr val="000000"/>
                </a:solidFill>
                <a:prstDash val="solid"/>
              </a:ln>
            </c:spPr>
          </c:marker>
          <c:cat>
            <c:numRef>
              <c:f>'TS14.1'!$A$5:$A$118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numCache>
            </c:numRef>
          </c:val>
        </c:ser>
        <c:ser>
          <c:idx val="1"/>
          <c:order val="1"/>
          <c:tx>
            <c:v>米国 (労働所得)</c:v>
          </c:tx>
          <c:spPr>
            <a:ln w="12700">
              <a:solidFill>
                <a:srgbClr val="000000"/>
              </a:solidFill>
              <a:prstDash val="solid"/>
            </a:ln>
          </c:spPr>
          <c:marker>
            <c:symbol val="circle"/>
            <c:size val="5"/>
            <c:spPr>
              <a:solidFill>
                <a:srgbClr val="FFFFFF"/>
              </a:solidFill>
              <a:ln>
                <a:solidFill>
                  <a:srgbClr val="000000"/>
                </a:solidFill>
                <a:prstDash val="solid"/>
              </a:ln>
            </c:spPr>
          </c:marker>
          <c:val>
            <c:numRef>
              <c:f>'TS14.1'!$G$5:$G$118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numCache>
            </c:numRef>
          </c:val>
        </c:ser>
        <c:ser>
          <c:idx val="2"/>
          <c:order val="2"/>
          <c:tx>
            <c:v>イギリス (資本所得)</c:v>
          </c:tx>
          <c:spPr>
            <a:ln w="12700">
              <a:solidFill>
                <a:srgbClr val="000000"/>
              </a:solidFill>
              <a:prstDash val="solid"/>
            </a:ln>
          </c:spPr>
          <c:marker>
            <c:symbol val="triangle"/>
            <c:size val="5"/>
            <c:spPr>
              <a:solidFill>
                <a:srgbClr val="000000"/>
              </a:solidFill>
              <a:ln>
                <a:solidFill>
                  <a:srgbClr val="000000"/>
                </a:solidFill>
                <a:prstDash val="solid"/>
              </a:ln>
            </c:spPr>
          </c:marker>
          <c:val>
            <c:numRef>
              <c:f>'TS14.1'!$C$5:$C$118</c:f>
              <c:numCache>
                <c:formatCode>0%</c:formatCode>
                <c:ptCount val="114"/>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er>
        <c:ser>
          <c:idx val="3"/>
          <c:order val="3"/>
          <c:tx>
            <c:v>イギリス (労働所得)</c:v>
          </c:tx>
          <c:spPr>
            <a:ln w="12700">
              <a:solidFill>
                <a:srgbClr val="000000"/>
              </a:solidFill>
              <a:prstDash val="solid"/>
            </a:ln>
          </c:spPr>
          <c:marker>
            <c:symbol val="triangle"/>
            <c:size val="5"/>
            <c:spPr>
              <a:solidFill>
                <a:srgbClr val="FFFFFF"/>
              </a:solidFill>
              <a:ln>
                <a:solidFill>
                  <a:srgbClr val="000000"/>
                </a:solidFill>
                <a:prstDash val="solid"/>
              </a:ln>
            </c:spPr>
          </c:marker>
          <c:val>
            <c:numRef>
              <c:f>'TS14.1'!$J$5:$J$118</c:f>
              <c:numCache>
                <c:formatCode>0%</c:formatCode>
                <c:ptCount val="114"/>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0.82937499999999997</c:v>
                </c:pt>
                <c:pt idx="72">
                  <c:v>0.82937499999999997</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er>
        <c:marker val="1"/>
        <c:axId val="101234560"/>
        <c:axId val="101122048"/>
      </c:lineChart>
      <c:catAx>
        <c:axId val="101234560"/>
        <c:scaling>
          <c:orientation val="minMax"/>
        </c:scaling>
        <c:axPos val="b"/>
        <c:majorGridlines>
          <c:spPr>
            <a:ln w="12700">
              <a:solidFill>
                <a:srgbClr val="000000"/>
              </a:solidFill>
              <a:prstDash val="sysDash"/>
            </a:ln>
          </c:spPr>
        </c:majorGridlines>
        <c:title>
          <c:tx>
            <c:rich>
              <a:bodyPr/>
              <a:lstStyle/>
              <a:p>
                <a:pPr>
                  <a:defRPr lang="fr-FR" sz="1000" b="0" i="0" u="none" strike="noStrike" baseline="0">
                    <a:solidFill>
                      <a:srgbClr val="000000"/>
                    </a:solidFill>
                    <a:latin typeface="Arial"/>
                    <a:ea typeface="Arial"/>
                    <a:cs typeface="Arial"/>
                  </a:defRPr>
                </a:pPr>
                <a:r>
                  <a:rPr lang="fr-FR" sz="1100" b="0" i="0" u="none" strike="noStrike" baseline="0">
                    <a:solidFill>
                      <a:srgbClr val="000000"/>
                    </a:solidFill>
                    <a:latin typeface="Arial"/>
                    <a:ea typeface="Arial"/>
                    <a:cs typeface="Arial"/>
                  </a:rPr>
                  <a:t>1970</a:t>
                </a:r>
                <a:r>
                  <a:rPr lang="ja-JP" altLang="en-US" sz="1100" b="0" i="0" u="none" strike="noStrike" baseline="0">
                    <a:solidFill>
                      <a:srgbClr val="000000"/>
                    </a:solidFill>
                    <a:latin typeface="Arial"/>
                    <a:ea typeface="Arial"/>
                    <a:cs typeface="Arial"/>
                  </a:rPr>
                  <a:t>年代</a:t>
                </a:r>
                <a:r>
                  <a:rPr lang="fr-FR" sz="1100" b="0" i="0" u="none" strike="noStrike" baseline="0">
                    <a:solidFill>
                      <a:srgbClr val="000000"/>
                    </a:solidFill>
                    <a:latin typeface="Arial"/>
                    <a:ea typeface="Arial"/>
                    <a:cs typeface="Arial"/>
                  </a:rPr>
                  <a:t>-1980</a:t>
                </a:r>
                <a:r>
                  <a:rPr lang="ja-JP" altLang="en-US" sz="1100" b="0" i="0" u="none" strike="noStrike" baseline="0">
                    <a:solidFill>
                      <a:srgbClr val="000000"/>
                    </a:solidFill>
                    <a:latin typeface="Arial"/>
                    <a:ea typeface="Arial"/>
                    <a:cs typeface="Arial"/>
                  </a:rPr>
                  <a:t>年代の資本所得に対する最高限界税率</a:t>
                </a:r>
                <a:r>
                  <a:rPr lang="en-US" sz="1100" b="0" i="0" u="none" strike="noStrike" baseline="0">
                    <a:effectLst/>
                  </a:rPr>
                  <a:t> (</a:t>
                </a:r>
                <a:r>
                  <a:rPr lang="ja-JP" altLang="en-US" sz="1100" b="0" i="0" u="none" strike="noStrike" baseline="0">
                    <a:effectLst/>
                  </a:rPr>
                  <a:t>最高所得への適用税率</a:t>
                </a:r>
                <a:r>
                  <a:rPr lang="en-US" altLang="ja-JP" sz="1100" b="0" i="0" u="none" strike="noStrike" baseline="0">
                    <a:effectLst/>
                  </a:rPr>
                  <a:t>) </a:t>
                </a:r>
                <a:r>
                  <a:rPr lang="ja-JP" altLang="en-US" sz="1100" b="0" i="0" u="none" strike="noStrike" baseline="0">
                    <a:effectLst/>
                  </a:rPr>
                  <a:t>は、米英ともに労働所得に対する最高税率より高かった。出所と時系列データ</a:t>
                </a:r>
                <a:r>
                  <a:rPr lang="fr-FR" sz="1100" b="0" i="0" u="none" strike="noStrike" baseline="0">
                    <a:solidFill>
                      <a:srgbClr val="000000"/>
                    </a:solidFill>
                    <a:latin typeface="Arial"/>
                    <a:ea typeface="Arial"/>
                    <a:cs typeface="Arial"/>
                  </a:rPr>
                  <a:t>: piketty.pse.ens.fr/capital21c</a:t>
                </a:r>
                <a:r>
                  <a:rPr lang="ja-JP" altLang="en-US" sz="1100" b="0" i="0" u="none" strike="noStrike" baseline="0">
                    <a:solidFill>
                      <a:srgbClr val="000000"/>
                    </a:solidFill>
                    <a:latin typeface="Arial"/>
                    <a:ea typeface="Arial"/>
                    <a:cs typeface="Arial"/>
                  </a:rPr>
                  <a:t>参照</a:t>
                </a:r>
                <a:r>
                  <a:rPr lang="fr-FR" sz="1100" b="0" i="0" u="none" strike="noStrike" baseline="0">
                    <a:solidFill>
                      <a:srgbClr val="000000"/>
                    </a:solidFill>
                    <a:latin typeface="Arial"/>
                    <a:ea typeface="Arial"/>
                    <a:cs typeface="Arial"/>
                  </a:rPr>
                  <a:t>. </a:t>
                </a:r>
              </a:p>
            </c:rich>
          </c:tx>
          <c:layout>
            <c:manualLayout>
              <c:xMode val="edge"/>
              <c:yMode val="edge"/>
              <c:x val="0.13"/>
              <c:y val="0.92672997800950641"/>
            </c:manualLayout>
          </c:layout>
          <c:spPr>
            <a:noFill/>
            <a:ln w="25400">
              <a:noFill/>
            </a:ln>
          </c:spPr>
        </c:title>
        <c:numFmt formatCode="General" sourceLinked="0"/>
        <c:tickLblPos val="nextTo"/>
        <c:spPr>
          <a:ln w="3175">
            <a:solidFill>
              <a:srgbClr val="000000"/>
            </a:solidFill>
            <a:prstDash val="solid"/>
          </a:ln>
        </c:spPr>
        <c:txPr>
          <a:bodyPr rot="0" vert="horz"/>
          <a:lstStyle/>
          <a:p>
            <a:pPr>
              <a:defRPr lang="fr-FR" sz="1325" b="0" i="0" u="none" strike="noStrike" baseline="0">
                <a:solidFill>
                  <a:srgbClr val="000000"/>
                </a:solidFill>
                <a:latin typeface="Arial"/>
                <a:ea typeface="Arial"/>
                <a:cs typeface="Arial"/>
              </a:defRPr>
            </a:pPr>
            <a:endParaRPr lang="ja-JP"/>
          </a:p>
        </c:txPr>
        <c:crossAx val="101122048"/>
        <c:crossesAt val="0"/>
        <c:auto val="1"/>
        <c:lblAlgn val="ctr"/>
        <c:lblOffset val="100"/>
        <c:tickLblSkip val="10"/>
        <c:tickMarkSkip val="10"/>
      </c:catAx>
      <c:valAx>
        <c:axId val="101122048"/>
        <c:scaling>
          <c:orientation val="minMax"/>
          <c:max val="1"/>
          <c:min val="0"/>
        </c:scaling>
        <c:axPos val="l"/>
        <c:majorGridlines>
          <c:spPr>
            <a:ln w="12700">
              <a:solidFill>
                <a:srgbClr val="000000"/>
              </a:solidFill>
              <a:prstDash val="sysDash"/>
            </a:ln>
          </c:spPr>
        </c:majorGridlines>
        <c:title>
          <c:tx>
            <c:rich>
              <a:bodyPr/>
              <a:lstStyle/>
              <a:p>
                <a:pPr>
                  <a:defRPr lang="fr-FR" sz="1050" b="0" i="0" u="none" strike="noStrike" baseline="0">
                    <a:solidFill>
                      <a:srgbClr val="000000"/>
                    </a:solidFill>
                    <a:latin typeface="Arial"/>
                    <a:ea typeface="Arial"/>
                    <a:cs typeface="Arial"/>
                  </a:defRPr>
                </a:pPr>
                <a:r>
                  <a:rPr lang="ja-JP" sz="1100" b="0" i="0" baseline="0"/>
                  <a:t>最高所得者に適用される限界税率</a:t>
                </a:r>
                <a:endParaRPr lang="fr-FR" sz="1100" b="0" i="0" baseline="0"/>
              </a:p>
            </c:rich>
          </c:tx>
          <c:layout>
            <c:manualLayout>
              <c:xMode val="edge"/>
              <c:yMode val="edge"/>
              <c:x val="8.3333333333333447E-4"/>
              <c:y val="0.172320174505214"/>
            </c:manualLayout>
          </c:layout>
          <c:spPr>
            <a:noFill/>
            <a:ln w="25400">
              <a:noFill/>
            </a:ln>
          </c:spPr>
        </c:title>
        <c:numFmt formatCode="0%" sourceLinked="0"/>
        <c:tickLblPos val="nextTo"/>
        <c:spPr>
          <a:ln w="3175">
            <a:solidFill>
              <a:srgbClr val="000000"/>
            </a:solidFill>
            <a:prstDash val="solid"/>
          </a:ln>
        </c:spPr>
        <c:txPr>
          <a:bodyPr rot="0" vert="horz"/>
          <a:lstStyle/>
          <a:p>
            <a:pPr>
              <a:defRPr lang="fr-FR" sz="1100" b="0" i="0" u="none" strike="noStrike" baseline="0">
                <a:solidFill>
                  <a:srgbClr val="000000"/>
                </a:solidFill>
                <a:latin typeface="Arial"/>
                <a:ea typeface="Arial"/>
                <a:cs typeface="Arial"/>
              </a:defRPr>
            </a:pPr>
            <a:endParaRPr lang="ja-JP"/>
          </a:p>
        </c:txPr>
        <c:crossAx val="101234560"/>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41805555555555601"/>
          <c:y val="0.51241540753351822"/>
          <c:w val="0.25416666666666698"/>
          <c:h val="0.2821671277576791"/>
        </c:manualLayout>
      </c:layout>
      <c:spPr>
        <a:solidFill>
          <a:srgbClr val="FFFFFF"/>
        </a:solidFill>
        <a:ln w="12700">
          <a:solidFill>
            <a:srgbClr val="000000"/>
          </a:solidFill>
          <a:prstDash val="solid"/>
        </a:ln>
      </c:spPr>
      <c:txPr>
        <a:bodyPr/>
        <a:lstStyle/>
        <a:p>
          <a:pPr>
            <a:defRPr lang="fr-FR" sz="1285" b="0" i="0" u="none" strike="noStrike" baseline="0">
              <a:solidFill>
                <a:srgbClr val="000000"/>
              </a:solidFill>
              <a:latin typeface="Arial"/>
              <a:ea typeface="Arial"/>
              <a:cs typeface="Arial"/>
            </a:defRPr>
          </a:pPr>
          <a:endParaRPr lang="ja-JP"/>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64" header="0.4921259845" footer="0.4921259845"/>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66" header="0.4921259845" footer="0.49212598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69" header="0.4921259845" footer="0.49212598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4475"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ureau">
      <a:dk1>
        <a:sysClr val="windowText" lastClr="000000"/>
      </a:dk1>
      <a:lt1>
        <a:sysClr val="window" lastClr="D4D0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2:O173"/>
  <sheetViews>
    <sheetView workbookViewId="0">
      <pane xSplit="1" ySplit="4" topLeftCell="B117" activePane="bottomRight" state="frozen"/>
      <selection pane="topRight" activeCell="B1" sqref="B1"/>
      <selection pane="bottomLeft" activeCell="A10" sqref="A10"/>
      <selection pane="bottomRight" activeCell="A122" sqref="A122:F122"/>
    </sheetView>
  </sheetViews>
  <sheetFormatPr defaultColWidth="10.85546875" defaultRowHeight="12.75"/>
  <cols>
    <col min="1" max="5" width="20.85546875" customWidth="1"/>
  </cols>
  <sheetData>
    <row r="2" spans="1:15" ht="13.5" thickBot="1">
      <c r="B2" s="4"/>
      <c r="C2" s="4"/>
      <c r="D2" s="4"/>
      <c r="E2" s="4"/>
    </row>
    <row r="3" spans="1:15" ht="60" customHeight="1" thickTop="1" thickBot="1">
      <c r="A3" s="38" t="s">
        <v>87</v>
      </c>
      <c r="B3" s="39"/>
      <c r="C3" s="39"/>
      <c r="D3" s="39"/>
      <c r="E3" s="40"/>
    </row>
    <row r="4" spans="1:15" ht="69.95" customHeight="1" thickTop="1" thickBot="1">
      <c r="A4" s="24"/>
      <c r="B4" s="31" t="s">
        <v>34</v>
      </c>
      <c r="C4" s="31" t="s">
        <v>35</v>
      </c>
      <c r="D4" s="31" t="s">
        <v>36</v>
      </c>
      <c r="E4" s="31" t="s">
        <v>46</v>
      </c>
      <c r="G4" s="32" t="s">
        <v>47</v>
      </c>
      <c r="H4" s="32" t="s">
        <v>48</v>
      </c>
      <c r="J4" s="32" t="s">
        <v>49</v>
      </c>
      <c r="L4" s="32" t="s">
        <v>50</v>
      </c>
      <c r="M4" s="32" t="s">
        <v>51</v>
      </c>
      <c r="O4" s="32" t="s">
        <v>52</v>
      </c>
    </row>
    <row r="5" spans="1:15" ht="15.75" thickTop="1">
      <c r="A5" s="25">
        <v>1900</v>
      </c>
      <c r="B5" s="26">
        <v>0</v>
      </c>
      <c r="C5" s="26">
        <v>0</v>
      </c>
      <c r="D5" s="26">
        <v>0.03</v>
      </c>
      <c r="E5" s="26">
        <f>L5+M5</f>
        <v>0</v>
      </c>
      <c r="G5" s="1">
        <v>0</v>
      </c>
      <c r="H5" s="1">
        <v>0</v>
      </c>
      <c r="J5" s="1">
        <v>0</v>
      </c>
      <c r="L5" s="1">
        <v>0</v>
      </c>
      <c r="M5" s="1">
        <v>0</v>
      </c>
      <c r="O5" s="19">
        <v>5.5E-2</v>
      </c>
    </row>
    <row r="6" spans="1:15" ht="15">
      <c r="A6" s="28">
        <f>A5+1</f>
        <v>1901</v>
      </c>
      <c r="B6" s="27">
        <v>0</v>
      </c>
      <c r="C6" s="27">
        <v>0</v>
      </c>
      <c r="D6" s="27">
        <v>0.03</v>
      </c>
      <c r="E6" s="27">
        <f t="shared" ref="E6:E69" si="0">L6+M6</f>
        <v>0</v>
      </c>
      <c r="G6" s="1">
        <v>0</v>
      </c>
      <c r="H6" s="1">
        <v>0</v>
      </c>
      <c r="J6" s="1">
        <v>0</v>
      </c>
      <c r="L6" s="1">
        <v>0</v>
      </c>
      <c r="M6" s="1">
        <v>0</v>
      </c>
      <c r="O6" s="19">
        <v>5.5E-2</v>
      </c>
    </row>
    <row r="7" spans="1:15" ht="15">
      <c r="A7" s="28">
        <f t="shared" ref="A7:A70" si="1">A6+1</f>
        <v>1902</v>
      </c>
      <c r="B7" s="27">
        <v>0</v>
      </c>
      <c r="C7" s="27">
        <v>0</v>
      </c>
      <c r="D7" s="27">
        <v>0.03</v>
      </c>
      <c r="E7" s="27">
        <f t="shared" si="0"/>
        <v>0</v>
      </c>
      <c r="G7" s="1">
        <v>0</v>
      </c>
      <c r="H7" s="1">
        <v>0</v>
      </c>
      <c r="J7" s="1">
        <v>0</v>
      </c>
      <c r="L7" s="1">
        <v>0</v>
      </c>
      <c r="M7" s="1">
        <v>0</v>
      </c>
      <c r="O7" s="19">
        <v>5.5E-2</v>
      </c>
    </row>
    <row r="8" spans="1:15" ht="15">
      <c r="A8" s="28">
        <f t="shared" si="1"/>
        <v>1903</v>
      </c>
      <c r="B8" s="27">
        <v>0</v>
      </c>
      <c r="C8" s="27">
        <v>0</v>
      </c>
      <c r="D8" s="27">
        <v>0.03</v>
      </c>
      <c r="E8" s="27">
        <f t="shared" si="0"/>
        <v>0</v>
      </c>
      <c r="G8" s="1">
        <v>0</v>
      </c>
      <c r="H8" s="1">
        <v>0</v>
      </c>
      <c r="J8" s="1">
        <v>0</v>
      </c>
      <c r="L8" s="1">
        <v>0</v>
      </c>
      <c r="M8" s="1">
        <v>0</v>
      </c>
      <c r="O8" s="19">
        <v>9.35E-2</v>
      </c>
    </row>
    <row r="9" spans="1:15" ht="15">
      <c r="A9" s="28">
        <f t="shared" si="1"/>
        <v>1904</v>
      </c>
      <c r="B9" s="27">
        <v>0</v>
      </c>
      <c r="C9" s="27">
        <v>0</v>
      </c>
      <c r="D9" s="27">
        <v>0.03</v>
      </c>
      <c r="E9" s="27">
        <f t="shared" si="0"/>
        <v>0</v>
      </c>
      <c r="G9" s="1">
        <v>0</v>
      </c>
      <c r="H9" s="1">
        <v>0</v>
      </c>
      <c r="J9" s="1">
        <v>0</v>
      </c>
      <c r="L9" s="1">
        <v>0</v>
      </c>
      <c r="M9" s="1">
        <v>0</v>
      </c>
      <c r="O9" s="19">
        <v>0.20350000000000001</v>
      </c>
    </row>
    <row r="10" spans="1:15" ht="15">
      <c r="A10" s="28">
        <f t="shared" si="1"/>
        <v>1905</v>
      </c>
      <c r="B10" s="27">
        <v>0</v>
      </c>
      <c r="C10" s="27">
        <v>0</v>
      </c>
      <c r="D10" s="27">
        <v>0.03</v>
      </c>
      <c r="E10" s="27">
        <f t="shared" si="0"/>
        <v>0</v>
      </c>
      <c r="G10" s="1">
        <v>0</v>
      </c>
      <c r="H10" s="1">
        <v>0</v>
      </c>
      <c r="J10" s="1">
        <v>0</v>
      </c>
      <c r="L10" s="1">
        <v>0</v>
      </c>
      <c r="M10" s="1">
        <v>0</v>
      </c>
      <c r="O10" s="19">
        <v>0.20350000000000001</v>
      </c>
    </row>
    <row r="11" spans="1:15" ht="15">
      <c r="A11" s="28">
        <f t="shared" si="1"/>
        <v>1906</v>
      </c>
      <c r="B11" s="27">
        <v>0</v>
      </c>
      <c r="C11" s="27">
        <v>0</v>
      </c>
      <c r="D11" s="27">
        <v>0.03</v>
      </c>
      <c r="E11" s="27">
        <f t="shared" si="0"/>
        <v>0</v>
      </c>
      <c r="G11" s="1">
        <v>0</v>
      </c>
      <c r="H11" s="1">
        <v>0</v>
      </c>
      <c r="J11" s="1">
        <v>0</v>
      </c>
      <c r="L11" s="1">
        <v>0</v>
      </c>
      <c r="M11" s="1">
        <v>0</v>
      </c>
      <c r="O11" s="19">
        <v>0.20350000000000001</v>
      </c>
    </row>
    <row r="12" spans="1:15" ht="15">
      <c r="A12" s="28">
        <f t="shared" si="1"/>
        <v>1907</v>
      </c>
      <c r="B12" s="27">
        <v>0</v>
      </c>
      <c r="C12" s="27">
        <v>0</v>
      </c>
      <c r="D12" s="27">
        <v>0.03</v>
      </c>
      <c r="E12" s="27">
        <f t="shared" si="0"/>
        <v>0</v>
      </c>
      <c r="G12" s="1">
        <v>0</v>
      </c>
      <c r="H12" s="1">
        <v>0</v>
      </c>
      <c r="J12" s="1">
        <v>0</v>
      </c>
      <c r="L12" s="1">
        <v>0</v>
      </c>
      <c r="M12" s="1">
        <v>0</v>
      </c>
      <c r="O12" s="19">
        <v>0.20350000000000001</v>
      </c>
    </row>
    <row r="13" spans="1:15" ht="15">
      <c r="A13" s="28">
        <f t="shared" si="1"/>
        <v>1908</v>
      </c>
      <c r="B13" s="27">
        <v>0</v>
      </c>
      <c r="C13" s="27">
        <v>0</v>
      </c>
      <c r="D13" s="27">
        <v>0.03</v>
      </c>
      <c r="E13" s="27">
        <f t="shared" si="0"/>
        <v>0</v>
      </c>
      <c r="G13" s="1">
        <v>0</v>
      </c>
      <c r="H13" s="1">
        <v>0</v>
      </c>
      <c r="J13" s="1">
        <v>0</v>
      </c>
      <c r="L13" s="1">
        <v>0</v>
      </c>
      <c r="M13" s="1">
        <v>0</v>
      </c>
      <c r="O13" s="19">
        <v>0.20350000000000001</v>
      </c>
    </row>
    <row r="14" spans="1:15" ht="15">
      <c r="A14" s="28">
        <f t="shared" si="1"/>
        <v>1909</v>
      </c>
      <c r="B14" s="27">
        <v>0</v>
      </c>
      <c r="C14" s="27">
        <f>DetailsTS14.1UK!C15/100</f>
        <v>8.3333333333333343E-2</v>
      </c>
      <c r="D14" s="27">
        <v>0.03</v>
      </c>
      <c r="E14" s="27">
        <f t="shared" si="0"/>
        <v>0</v>
      </c>
      <c r="G14" s="1">
        <v>0</v>
      </c>
      <c r="H14" s="1">
        <v>0</v>
      </c>
      <c r="J14" s="1">
        <f>DetailsTS14.1UK!B15/100</f>
        <v>8.3333333333333343E-2</v>
      </c>
      <c r="L14" s="1">
        <v>0</v>
      </c>
      <c r="M14" s="1">
        <v>0</v>
      </c>
      <c r="O14" s="19">
        <v>0.20350000000000001</v>
      </c>
    </row>
    <row r="15" spans="1:15" ht="15">
      <c r="A15" s="28">
        <f t="shared" si="1"/>
        <v>1910</v>
      </c>
      <c r="B15" s="27">
        <v>0</v>
      </c>
      <c r="C15" s="27">
        <f>DetailsTS14.1UK!C16/100</f>
        <v>8.3333333333333343E-2</v>
      </c>
      <c r="D15" s="27">
        <v>0.03</v>
      </c>
      <c r="E15" s="27">
        <f t="shared" si="0"/>
        <v>0</v>
      </c>
      <c r="G15" s="1">
        <v>0</v>
      </c>
      <c r="H15" s="1">
        <v>0</v>
      </c>
      <c r="J15" s="1">
        <f>DetailsTS14.1UK!B16/100</f>
        <v>8.3333333333333343E-2</v>
      </c>
      <c r="L15" s="1">
        <v>0</v>
      </c>
      <c r="M15" s="1">
        <v>0</v>
      </c>
      <c r="O15" s="19">
        <v>0.20350000000000001</v>
      </c>
    </row>
    <row r="16" spans="1:15" ht="15">
      <c r="A16" s="28">
        <f t="shared" si="1"/>
        <v>1911</v>
      </c>
      <c r="B16" s="27">
        <v>0</v>
      </c>
      <c r="C16" s="27">
        <f>DetailsTS14.1UK!C17/100</f>
        <v>8.3333333333333343E-2</v>
      </c>
      <c r="D16" s="27">
        <v>0.03</v>
      </c>
      <c r="E16" s="27">
        <f t="shared" si="0"/>
        <v>0</v>
      </c>
      <c r="G16" s="1">
        <v>0</v>
      </c>
      <c r="H16" s="1">
        <v>0</v>
      </c>
      <c r="J16" s="1">
        <f>DetailsTS14.1UK!B17/100</f>
        <v>8.3333333333333343E-2</v>
      </c>
      <c r="L16" s="1">
        <v>0</v>
      </c>
      <c r="M16" s="1">
        <v>0</v>
      </c>
      <c r="O16" s="19">
        <v>0.20350000000000001</v>
      </c>
    </row>
    <row r="17" spans="1:15" ht="15">
      <c r="A17" s="28">
        <f t="shared" si="1"/>
        <v>1912</v>
      </c>
      <c r="B17" s="27">
        <v>0</v>
      </c>
      <c r="C17" s="27">
        <f>DetailsTS14.1UK!C18/100</f>
        <v>8.3333333333333343E-2</v>
      </c>
      <c r="D17" s="27">
        <v>0.03</v>
      </c>
      <c r="E17" s="27">
        <f t="shared" si="0"/>
        <v>0</v>
      </c>
      <c r="G17" s="1">
        <v>0</v>
      </c>
      <c r="H17" s="1">
        <v>0</v>
      </c>
      <c r="J17" s="1">
        <f>DetailsTS14.1UK!B18/100</f>
        <v>8.3333333333333343E-2</v>
      </c>
      <c r="L17" s="1">
        <v>0</v>
      </c>
      <c r="M17" s="1">
        <v>0</v>
      </c>
      <c r="O17" s="19">
        <v>0.22</v>
      </c>
    </row>
    <row r="18" spans="1:15" ht="15">
      <c r="A18" s="28">
        <f t="shared" si="1"/>
        <v>1913</v>
      </c>
      <c r="B18" s="27">
        <v>7.0000000000000007E-2</v>
      </c>
      <c r="C18" s="27">
        <f>DetailsTS14.1UK!C19/100</f>
        <v>8.3333333333333343E-2</v>
      </c>
      <c r="D18" s="27">
        <v>0.03</v>
      </c>
      <c r="E18" s="27">
        <f t="shared" si="0"/>
        <v>0</v>
      </c>
      <c r="G18" s="1">
        <v>7.0000000000000007E-2</v>
      </c>
      <c r="H18" s="1">
        <v>7.0000000000000007E-2</v>
      </c>
      <c r="J18" s="1">
        <f>DetailsTS14.1UK!B19/100</f>
        <v>8.3333333333333343E-2</v>
      </c>
      <c r="L18" s="1">
        <v>0</v>
      </c>
      <c r="M18" s="1">
        <v>0</v>
      </c>
      <c r="O18" s="19">
        <v>0.22</v>
      </c>
    </row>
    <row r="19" spans="1:15" ht="15">
      <c r="A19" s="28">
        <f t="shared" si="1"/>
        <v>1914</v>
      </c>
      <c r="B19" s="27">
        <v>7.0000000000000007E-2</v>
      </c>
      <c r="C19" s="27">
        <f>DetailsTS14.1UK!C20/100</f>
        <v>0.17222220833333335</v>
      </c>
      <c r="D19" s="27">
        <v>0.04</v>
      </c>
      <c r="E19" s="27">
        <f t="shared" si="0"/>
        <v>0</v>
      </c>
      <c r="G19" s="1">
        <v>7.0000000000000007E-2</v>
      </c>
      <c r="H19" s="1">
        <v>7.0000000000000007E-2</v>
      </c>
      <c r="J19" s="1">
        <f>DetailsTS14.1UK!B20/100</f>
        <v>0.17222220833333335</v>
      </c>
      <c r="L19" s="1">
        <v>0</v>
      </c>
      <c r="M19" s="1">
        <v>0</v>
      </c>
      <c r="O19" s="19">
        <v>0.22</v>
      </c>
    </row>
    <row r="20" spans="1:15" ht="15">
      <c r="A20" s="28">
        <f t="shared" si="1"/>
        <v>1915</v>
      </c>
      <c r="B20" s="27">
        <v>7.0000000000000007E-2</v>
      </c>
      <c r="C20" s="27">
        <f>DetailsTS14.1UK!C21/100</f>
        <v>0.32500000000000001</v>
      </c>
      <c r="D20" s="27">
        <v>0.04</v>
      </c>
      <c r="E20" s="27">
        <f t="shared" si="0"/>
        <v>0.02</v>
      </c>
      <c r="G20" s="1">
        <v>7.0000000000000007E-2</v>
      </c>
      <c r="H20" s="1">
        <v>7.0000000000000007E-2</v>
      </c>
      <c r="J20" s="1">
        <f>DetailsTS14.1UK!B21/100</f>
        <v>0.32500000000000001</v>
      </c>
      <c r="L20" s="1">
        <v>0.02</v>
      </c>
      <c r="M20" s="1">
        <v>0</v>
      </c>
      <c r="O20" s="19">
        <v>0.22</v>
      </c>
    </row>
    <row r="21" spans="1:15" ht="15">
      <c r="A21" s="28">
        <f t="shared" si="1"/>
        <v>1916</v>
      </c>
      <c r="B21" s="27">
        <v>0.15</v>
      </c>
      <c r="C21" s="27">
        <f>DetailsTS14.1UK!C22/100</f>
        <v>0.42499999999999999</v>
      </c>
      <c r="D21" s="27">
        <v>0.04</v>
      </c>
      <c r="E21" s="27">
        <f t="shared" si="0"/>
        <v>0.1</v>
      </c>
      <c r="G21" s="1">
        <v>0.15</v>
      </c>
      <c r="H21" s="1">
        <v>0.15</v>
      </c>
      <c r="J21" s="1">
        <f>DetailsTS14.1UK!B22/100</f>
        <v>0.42499999999999999</v>
      </c>
      <c r="L21" s="1">
        <v>0.1</v>
      </c>
      <c r="M21" s="1">
        <v>0</v>
      </c>
      <c r="O21" s="19">
        <v>0.22</v>
      </c>
    </row>
    <row r="22" spans="1:15" ht="15">
      <c r="A22" s="28">
        <f t="shared" si="1"/>
        <v>1917</v>
      </c>
      <c r="B22" s="27">
        <v>0.67</v>
      </c>
      <c r="C22" s="27">
        <f>DetailsTS14.1UK!C23/100</f>
        <v>0.42499999999999999</v>
      </c>
      <c r="D22" s="27">
        <v>0.04</v>
      </c>
      <c r="E22" s="27">
        <f t="shared" si="0"/>
        <v>0.2</v>
      </c>
      <c r="G22" s="1">
        <v>0.67</v>
      </c>
      <c r="H22" s="1">
        <v>0.67</v>
      </c>
      <c r="J22" s="1">
        <f>DetailsTS14.1UK!B23/100</f>
        <v>0.42499999999999999</v>
      </c>
      <c r="L22" s="1">
        <v>0.2</v>
      </c>
      <c r="M22" s="1">
        <v>0</v>
      </c>
      <c r="O22" s="19">
        <v>0.3</v>
      </c>
    </row>
    <row r="23" spans="1:15" ht="15">
      <c r="A23" s="28">
        <f t="shared" si="1"/>
        <v>1918</v>
      </c>
      <c r="B23" s="27">
        <v>0.77</v>
      </c>
      <c r="C23" s="27">
        <f>DetailsTS14.1UK!C24/100</f>
        <v>0.52500000000000002</v>
      </c>
      <c r="D23" s="27">
        <v>0.2</v>
      </c>
      <c r="E23" s="27">
        <f t="shared" si="0"/>
        <v>0.2</v>
      </c>
      <c r="G23" s="1">
        <v>0.77</v>
      </c>
      <c r="H23" s="1">
        <v>0.77</v>
      </c>
      <c r="J23" s="1">
        <f>DetailsTS14.1UK!B24/100</f>
        <v>0.52500000000000002</v>
      </c>
      <c r="L23" s="1">
        <v>0.2</v>
      </c>
      <c r="M23" s="1">
        <v>0</v>
      </c>
      <c r="O23" s="19">
        <v>0.3</v>
      </c>
    </row>
    <row r="24" spans="1:15" ht="15">
      <c r="A24" s="28">
        <f t="shared" si="1"/>
        <v>1919</v>
      </c>
      <c r="B24" s="27">
        <v>0.73</v>
      </c>
      <c r="C24" s="27">
        <f>DetailsTS14.1UK!C25/100</f>
        <v>0.52500000000000002</v>
      </c>
      <c r="D24" s="27">
        <v>0.3</v>
      </c>
      <c r="E24" s="27">
        <f t="shared" si="0"/>
        <v>0.5</v>
      </c>
      <c r="G24" s="1">
        <v>0.73</v>
      </c>
      <c r="H24" s="1">
        <v>0.73</v>
      </c>
      <c r="J24" s="1">
        <f>DetailsTS14.1UK!B25/100</f>
        <v>0.52500000000000002</v>
      </c>
      <c r="L24" s="1">
        <v>0.5</v>
      </c>
      <c r="M24" s="1">
        <v>0</v>
      </c>
      <c r="O24" s="19">
        <v>0.36</v>
      </c>
    </row>
    <row r="25" spans="1:15" ht="15">
      <c r="A25" s="28">
        <f t="shared" si="1"/>
        <v>1920</v>
      </c>
      <c r="B25" s="27">
        <v>0.73</v>
      </c>
      <c r="C25" s="27">
        <f>DetailsTS14.1UK!C26/100</f>
        <v>0.6</v>
      </c>
      <c r="D25" s="27">
        <v>0.4</v>
      </c>
      <c r="E25" s="27">
        <f t="shared" si="0"/>
        <v>0.5</v>
      </c>
      <c r="G25" s="1">
        <v>0.73</v>
      </c>
      <c r="H25" s="1">
        <v>0.73</v>
      </c>
      <c r="J25" s="1">
        <f>DetailsTS14.1UK!B26/100</f>
        <v>0.6</v>
      </c>
      <c r="L25" s="1">
        <v>0.5</v>
      </c>
      <c r="M25" s="1">
        <v>0</v>
      </c>
      <c r="O25" s="19">
        <v>0.36</v>
      </c>
    </row>
    <row r="26" spans="1:15" ht="15">
      <c r="A26" s="28">
        <f t="shared" si="1"/>
        <v>1921</v>
      </c>
      <c r="B26" s="27">
        <v>0.73</v>
      </c>
      <c r="C26" s="27">
        <f>DetailsTS14.1UK!C27/100</f>
        <v>0.6</v>
      </c>
      <c r="D26" s="27">
        <v>0.4</v>
      </c>
      <c r="E26" s="27">
        <f t="shared" si="0"/>
        <v>0.5</v>
      </c>
      <c r="G26" s="1">
        <v>0.73</v>
      </c>
      <c r="H26" s="1">
        <v>0.73</v>
      </c>
      <c r="J26" s="1">
        <f>DetailsTS14.1UK!B27/100</f>
        <v>0.6</v>
      </c>
      <c r="L26" s="1">
        <v>0.5</v>
      </c>
      <c r="M26" s="1">
        <v>0</v>
      </c>
      <c r="O26" s="19">
        <v>0.36</v>
      </c>
    </row>
    <row r="27" spans="1:15" ht="15">
      <c r="A27" s="28">
        <f t="shared" si="1"/>
        <v>1922</v>
      </c>
      <c r="B27" s="27">
        <v>0.57999999999999996</v>
      </c>
      <c r="C27" s="27">
        <f>DetailsTS14.1UK!C28/100</f>
        <v>0.55000000000000004</v>
      </c>
      <c r="D27" s="27">
        <v>0.4</v>
      </c>
      <c r="E27" s="27">
        <f t="shared" si="0"/>
        <v>0.5</v>
      </c>
      <c r="G27" s="1">
        <v>0.57999999999999996</v>
      </c>
      <c r="H27" s="1">
        <v>0.57999999999999996</v>
      </c>
      <c r="J27" s="1">
        <f>DetailsTS14.1UK!B28/100</f>
        <v>0.55000000000000004</v>
      </c>
      <c r="L27" s="1">
        <v>0.5</v>
      </c>
      <c r="M27" s="1">
        <v>0</v>
      </c>
      <c r="O27" s="19">
        <v>0.36</v>
      </c>
    </row>
    <row r="28" spans="1:15" ht="15">
      <c r="A28" s="28">
        <f t="shared" si="1"/>
        <v>1923</v>
      </c>
      <c r="B28" s="27">
        <v>0.435</v>
      </c>
      <c r="C28" s="27">
        <f>DetailsTS14.1UK!C29/100</f>
        <v>0.52500000000000002</v>
      </c>
      <c r="D28" s="27">
        <v>0.4</v>
      </c>
      <c r="E28" s="27">
        <f t="shared" si="0"/>
        <v>0.6</v>
      </c>
      <c r="G28" s="1">
        <v>0.435</v>
      </c>
      <c r="H28" s="1">
        <v>0.435</v>
      </c>
      <c r="J28" s="1">
        <f>DetailsTS14.1UK!B29/100</f>
        <v>0.52500000000000002</v>
      </c>
      <c r="L28" s="1">
        <v>0.6</v>
      </c>
      <c r="M28" s="1">
        <v>0</v>
      </c>
      <c r="O28" s="19">
        <v>0.36</v>
      </c>
    </row>
    <row r="29" spans="1:15" ht="15">
      <c r="A29" s="28">
        <f t="shared" si="1"/>
        <v>1924</v>
      </c>
      <c r="B29" s="27">
        <v>0.46</v>
      </c>
      <c r="C29" s="27">
        <f>DetailsTS14.1UK!C30/100</f>
        <v>0.52500000000000002</v>
      </c>
      <c r="D29" s="27">
        <v>0.4</v>
      </c>
      <c r="E29" s="27">
        <f t="shared" si="0"/>
        <v>0.72</v>
      </c>
      <c r="G29" s="1">
        <v>0.46</v>
      </c>
      <c r="H29" s="1">
        <v>0.46</v>
      </c>
      <c r="J29" s="1">
        <f>DetailsTS14.1UK!B30/100</f>
        <v>0.52500000000000002</v>
      </c>
      <c r="L29" s="1">
        <v>0.72</v>
      </c>
      <c r="M29" s="1">
        <v>0</v>
      </c>
      <c r="O29" s="19">
        <v>0.36</v>
      </c>
    </row>
    <row r="30" spans="1:15" ht="15">
      <c r="A30" s="28">
        <f t="shared" si="1"/>
        <v>1925</v>
      </c>
      <c r="B30" s="27">
        <v>0.25</v>
      </c>
      <c r="C30" s="27">
        <f>DetailsTS14.1UK!C31/100</f>
        <v>0.5</v>
      </c>
      <c r="D30" s="27">
        <v>0.4</v>
      </c>
      <c r="E30" s="27">
        <f t="shared" si="0"/>
        <v>0.6</v>
      </c>
      <c r="G30" s="1">
        <v>0.25</v>
      </c>
      <c r="H30" s="1">
        <v>0.25</v>
      </c>
      <c r="J30" s="1">
        <f>DetailsTS14.1UK!B31/100</f>
        <v>0.5</v>
      </c>
      <c r="L30" s="1">
        <v>0.6</v>
      </c>
      <c r="M30" s="1">
        <v>0</v>
      </c>
      <c r="O30" s="19">
        <v>0.36</v>
      </c>
    </row>
    <row r="31" spans="1:15" ht="15">
      <c r="A31" s="28">
        <f t="shared" si="1"/>
        <v>1926</v>
      </c>
      <c r="B31" s="27">
        <v>0.25</v>
      </c>
      <c r="C31" s="27">
        <f>DetailsTS14.1UK!C32/100</f>
        <v>0.5</v>
      </c>
      <c r="D31" s="27">
        <v>0.4</v>
      </c>
      <c r="E31" s="27">
        <f t="shared" si="0"/>
        <v>0.3</v>
      </c>
      <c r="G31" s="1">
        <v>0.25</v>
      </c>
      <c r="H31" s="1">
        <v>0.25</v>
      </c>
      <c r="J31" s="1">
        <f>DetailsTS14.1UK!B32/100</f>
        <v>0.5</v>
      </c>
      <c r="L31" s="1">
        <v>0.3</v>
      </c>
      <c r="M31" s="1">
        <v>0</v>
      </c>
      <c r="O31" s="19">
        <v>0.36</v>
      </c>
    </row>
    <row r="32" spans="1:15" ht="15">
      <c r="A32" s="28">
        <f t="shared" si="1"/>
        <v>1927</v>
      </c>
      <c r="B32" s="27">
        <v>0.25</v>
      </c>
      <c r="C32" s="27">
        <f>DetailsTS14.1UK!C33/100</f>
        <v>0.5</v>
      </c>
      <c r="D32" s="27">
        <v>0.4</v>
      </c>
      <c r="E32" s="27">
        <f t="shared" si="0"/>
        <v>0.3</v>
      </c>
      <c r="G32" s="1">
        <v>0.25</v>
      </c>
      <c r="H32" s="1">
        <v>0.25</v>
      </c>
      <c r="J32" s="1">
        <f>DetailsTS14.1UK!B33/100</f>
        <v>0.5</v>
      </c>
      <c r="L32" s="1">
        <v>0.3</v>
      </c>
      <c r="M32" s="1">
        <v>0</v>
      </c>
      <c r="O32" s="19">
        <v>0.36</v>
      </c>
    </row>
    <row r="33" spans="1:15" ht="15">
      <c r="A33" s="28">
        <f t="shared" si="1"/>
        <v>1928</v>
      </c>
      <c r="B33" s="27">
        <v>0.25</v>
      </c>
      <c r="C33" s="27">
        <f>DetailsTS14.1UK!C34/100</f>
        <v>0.5</v>
      </c>
      <c r="D33" s="27">
        <v>0.4</v>
      </c>
      <c r="E33" s="27">
        <f t="shared" si="0"/>
        <v>0.33329999999999999</v>
      </c>
      <c r="G33" s="1">
        <v>0.25</v>
      </c>
      <c r="H33" s="1">
        <v>0.25</v>
      </c>
      <c r="J33" s="1">
        <f>DetailsTS14.1UK!B34/100</f>
        <v>0.5</v>
      </c>
      <c r="L33" s="1">
        <v>0.33329999999999999</v>
      </c>
      <c r="M33" s="1">
        <v>0</v>
      </c>
      <c r="O33" s="19">
        <v>0.36</v>
      </c>
    </row>
    <row r="34" spans="1:15" ht="15">
      <c r="A34" s="28">
        <f t="shared" si="1"/>
        <v>1929</v>
      </c>
      <c r="B34" s="27">
        <v>0.24</v>
      </c>
      <c r="C34" s="27">
        <f>DetailsTS14.1UK!C35/100</f>
        <v>0.57499999999999996</v>
      </c>
      <c r="D34" s="27">
        <v>0.4</v>
      </c>
      <c r="E34" s="27">
        <f t="shared" si="0"/>
        <v>0.33329999999999999</v>
      </c>
      <c r="G34" s="1">
        <v>0.24</v>
      </c>
      <c r="H34" s="1">
        <v>0.24</v>
      </c>
      <c r="J34" s="1">
        <f>DetailsTS14.1UK!B35/100</f>
        <v>0.57499999999999996</v>
      </c>
      <c r="L34" s="1">
        <v>0.33329999999999999</v>
      </c>
      <c r="M34" s="1">
        <v>0</v>
      </c>
      <c r="O34" s="19">
        <v>0.36</v>
      </c>
    </row>
    <row r="35" spans="1:15" ht="15">
      <c r="A35" s="28">
        <f t="shared" si="1"/>
        <v>1930</v>
      </c>
      <c r="B35" s="27">
        <v>0.25</v>
      </c>
      <c r="C35" s="27">
        <f>DetailsTS14.1UK!C36/100</f>
        <v>0.63749999999999996</v>
      </c>
      <c r="D35" s="27">
        <v>0.4</v>
      </c>
      <c r="E35" s="27">
        <f t="shared" si="0"/>
        <v>0.33329999999999999</v>
      </c>
      <c r="G35" s="1">
        <v>0.25</v>
      </c>
      <c r="H35" s="1">
        <v>0.25</v>
      </c>
      <c r="J35" s="1">
        <f>DetailsTS14.1UK!B36/100</f>
        <v>0.63749999999999996</v>
      </c>
      <c r="L35" s="1">
        <v>0.33329999999999999</v>
      </c>
      <c r="M35" s="1">
        <v>0</v>
      </c>
      <c r="O35" s="19">
        <v>0.36</v>
      </c>
    </row>
    <row r="36" spans="1:15" ht="15">
      <c r="A36" s="28">
        <f t="shared" si="1"/>
        <v>1931</v>
      </c>
      <c r="B36" s="27">
        <v>0.25</v>
      </c>
      <c r="C36" s="27">
        <f>DetailsTS14.1UK!C37/100</f>
        <v>0.66249999999999998</v>
      </c>
      <c r="D36" s="27">
        <v>0.4</v>
      </c>
      <c r="E36" s="27">
        <f t="shared" si="0"/>
        <v>0.33329999999999999</v>
      </c>
      <c r="G36" s="1">
        <v>0.25</v>
      </c>
      <c r="H36" s="1">
        <v>0.25</v>
      </c>
      <c r="J36" s="1">
        <f>DetailsTS14.1UK!B37/100</f>
        <v>0.66249999999999998</v>
      </c>
      <c r="L36" s="1">
        <v>0.33329999999999999</v>
      </c>
      <c r="M36" s="1">
        <v>0</v>
      </c>
      <c r="O36" s="19">
        <v>0.36</v>
      </c>
    </row>
    <row r="37" spans="1:15" ht="15">
      <c r="A37" s="28">
        <f t="shared" si="1"/>
        <v>1932</v>
      </c>
      <c r="B37" s="27">
        <v>0.63</v>
      </c>
      <c r="C37" s="27">
        <f>DetailsTS14.1UK!C38/100</f>
        <v>0.66249999999999998</v>
      </c>
      <c r="D37" s="27">
        <v>0.4</v>
      </c>
      <c r="E37" s="27">
        <f t="shared" si="0"/>
        <v>0.36670000000000003</v>
      </c>
      <c r="F37" s="5"/>
      <c r="G37" s="1">
        <v>0.63</v>
      </c>
      <c r="H37" s="1">
        <v>0.63</v>
      </c>
      <c r="J37" s="1">
        <f>DetailsTS14.1UK!B38/100</f>
        <v>0.66249999999999998</v>
      </c>
      <c r="L37" s="1">
        <v>0.36670000000000003</v>
      </c>
      <c r="M37" s="1">
        <v>0</v>
      </c>
      <c r="O37" s="19">
        <v>0.36</v>
      </c>
    </row>
    <row r="38" spans="1:15" ht="15">
      <c r="A38" s="28">
        <f t="shared" si="1"/>
        <v>1933</v>
      </c>
      <c r="B38" s="27">
        <v>0.63</v>
      </c>
      <c r="C38" s="27">
        <f>DetailsTS14.1UK!C39/100</f>
        <v>0.66249999999999998</v>
      </c>
      <c r="D38" s="27">
        <v>0.4</v>
      </c>
      <c r="E38" s="27">
        <f t="shared" si="0"/>
        <v>0.36670000000000003</v>
      </c>
      <c r="G38" s="1">
        <v>0.63</v>
      </c>
      <c r="H38" s="1">
        <v>0.63</v>
      </c>
      <c r="J38" s="1">
        <f>DetailsTS14.1UK!B39/100</f>
        <v>0.66249999999999998</v>
      </c>
      <c r="L38" s="1">
        <v>0.36670000000000003</v>
      </c>
      <c r="M38" s="1">
        <v>0</v>
      </c>
      <c r="O38" s="19">
        <v>0.36</v>
      </c>
    </row>
    <row r="39" spans="1:15" ht="15">
      <c r="A39" s="28">
        <f t="shared" si="1"/>
        <v>1934</v>
      </c>
      <c r="B39" s="27">
        <v>0.63</v>
      </c>
      <c r="C39" s="27">
        <f>DetailsTS14.1UK!C40/100</f>
        <v>0.63749999999999996</v>
      </c>
      <c r="D39" s="27">
        <v>0.5</v>
      </c>
      <c r="E39" s="27">
        <f t="shared" si="0"/>
        <v>0.3</v>
      </c>
      <c r="G39" s="1">
        <v>0.63</v>
      </c>
      <c r="H39" s="1">
        <v>0.63</v>
      </c>
      <c r="J39" s="1">
        <f>DetailsTS14.1UK!B40/100</f>
        <v>0.63749999999999996</v>
      </c>
      <c r="L39" s="1">
        <f>0.24*1.25</f>
        <v>0.3</v>
      </c>
      <c r="M39" s="1">
        <v>0</v>
      </c>
      <c r="O39" s="19">
        <v>0.36</v>
      </c>
    </row>
    <row r="40" spans="1:15" ht="15">
      <c r="A40" s="28">
        <f t="shared" si="1"/>
        <v>1935</v>
      </c>
      <c r="B40" s="27">
        <v>0.63</v>
      </c>
      <c r="C40" s="27">
        <f>DetailsTS14.1UK!C41/100</f>
        <v>0.63749999999999996</v>
      </c>
      <c r="D40" s="27">
        <v>0.5</v>
      </c>
      <c r="E40" s="27">
        <f t="shared" si="0"/>
        <v>0.36</v>
      </c>
      <c r="G40" s="1">
        <v>0.63</v>
      </c>
      <c r="H40" s="1">
        <v>0.63</v>
      </c>
      <c r="J40" s="1">
        <f>DetailsTS14.1UK!B41/100</f>
        <v>0.63749999999999996</v>
      </c>
      <c r="L40" s="1">
        <f>0.24*1.5</f>
        <v>0.36</v>
      </c>
      <c r="M40" s="1">
        <v>0</v>
      </c>
      <c r="O40" s="19">
        <v>0.36</v>
      </c>
    </row>
    <row r="41" spans="1:15" ht="15">
      <c r="A41" s="28">
        <f t="shared" si="1"/>
        <v>1936</v>
      </c>
      <c r="B41" s="27">
        <v>0.79</v>
      </c>
      <c r="C41" s="27">
        <f>DetailsTS14.1UK!C42/100</f>
        <v>0.65</v>
      </c>
      <c r="D41" s="27">
        <v>0.5</v>
      </c>
      <c r="E41" s="27">
        <f t="shared" si="0"/>
        <v>0.48</v>
      </c>
      <c r="G41" s="1">
        <v>0.79</v>
      </c>
      <c r="H41" s="1">
        <v>0.79</v>
      </c>
      <c r="J41" s="1">
        <f>DetailsTS14.1UK!B42/100</f>
        <v>0.65</v>
      </c>
      <c r="L41" s="1">
        <f>0.4*1.2</f>
        <v>0.48</v>
      </c>
      <c r="M41" s="1">
        <v>0</v>
      </c>
      <c r="O41" s="19">
        <v>0.65790000000000004</v>
      </c>
    </row>
    <row r="42" spans="1:15" ht="15">
      <c r="A42" s="28">
        <f t="shared" si="1"/>
        <v>1937</v>
      </c>
      <c r="B42" s="27">
        <v>0.79</v>
      </c>
      <c r="C42" s="27">
        <f>DetailsTS14.1UK!C43/100</f>
        <v>0.66249999999999998</v>
      </c>
      <c r="D42" s="27">
        <v>0.5</v>
      </c>
      <c r="E42" s="27">
        <f t="shared" si="0"/>
        <v>0.51839999999999997</v>
      </c>
      <c r="G42" s="1">
        <v>0.79</v>
      </c>
      <c r="H42" s="1">
        <v>0.79</v>
      </c>
      <c r="J42" s="1">
        <f>DetailsTS14.1UK!B43/100</f>
        <v>0.66249999999999998</v>
      </c>
      <c r="L42" s="1">
        <f>0.4*1.2*1.08</f>
        <v>0.51839999999999997</v>
      </c>
      <c r="M42" s="1">
        <v>0</v>
      </c>
      <c r="O42" s="19">
        <v>0.55000000000000004</v>
      </c>
    </row>
    <row r="43" spans="1:15" ht="15">
      <c r="A43" s="28">
        <f t="shared" si="1"/>
        <v>1938</v>
      </c>
      <c r="B43" s="27">
        <v>0.79</v>
      </c>
      <c r="C43" s="27">
        <f>DetailsTS14.1UK!C44/100</f>
        <v>0.75</v>
      </c>
      <c r="D43" s="27">
        <v>0.5</v>
      </c>
      <c r="E43" s="27">
        <f t="shared" si="0"/>
        <v>0.53332000000000002</v>
      </c>
      <c r="G43" s="1">
        <v>0.79</v>
      </c>
      <c r="H43" s="1">
        <v>0.79</v>
      </c>
      <c r="J43" s="1">
        <f>DetailsTS14.1UK!B44/100</f>
        <v>0.75</v>
      </c>
      <c r="L43" s="1">
        <f>0.4*1.3333</f>
        <v>0.53332000000000002</v>
      </c>
      <c r="M43" s="1">
        <v>0</v>
      </c>
      <c r="O43" s="19">
        <v>0.55000000000000004</v>
      </c>
    </row>
    <row r="44" spans="1:15" ht="15">
      <c r="A44" s="28">
        <f t="shared" si="1"/>
        <v>1939</v>
      </c>
      <c r="B44" s="27">
        <v>0.79</v>
      </c>
      <c r="C44" s="27">
        <f>DetailsTS14.1UK!C45/100</f>
        <v>0.82499999999999996</v>
      </c>
      <c r="D44" s="27">
        <v>0.6</v>
      </c>
      <c r="E44" s="27">
        <f t="shared" si="0"/>
        <v>0.53332000000000002</v>
      </c>
      <c r="G44" s="1">
        <v>0.79</v>
      </c>
      <c r="H44" s="1">
        <v>0.79</v>
      </c>
      <c r="J44" s="1">
        <f>DetailsTS14.1UK!B45/100</f>
        <v>0.82499999999999996</v>
      </c>
      <c r="L44" s="1">
        <f>0.4*1.3333</f>
        <v>0.53332000000000002</v>
      </c>
      <c r="M44" s="1">
        <v>0</v>
      </c>
      <c r="O44" s="19">
        <v>0.65</v>
      </c>
    </row>
    <row r="45" spans="1:15" ht="15">
      <c r="A45" s="28">
        <f t="shared" si="1"/>
        <v>1940</v>
      </c>
      <c r="B45" s="27">
        <v>0.81100000000000005</v>
      </c>
      <c r="C45" s="27">
        <f>DetailsTS14.1UK!C46/100</f>
        <v>0.9</v>
      </c>
      <c r="D45" s="27">
        <v>0.6</v>
      </c>
      <c r="E45" s="27">
        <f t="shared" si="0"/>
        <v>0.53332000000000002</v>
      </c>
      <c r="G45" s="1">
        <v>0.81100000000000005</v>
      </c>
      <c r="H45" s="1">
        <v>0.81100000000000005</v>
      </c>
      <c r="J45" s="1">
        <f>DetailsTS14.1UK!B46/100</f>
        <v>0.9</v>
      </c>
      <c r="L45" s="1">
        <f>0.4*1.3333</f>
        <v>0.53332000000000002</v>
      </c>
      <c r="M45" s="1">
        <v>0</v>
      </c>
      <c r="O45" s="19">
        <v>0.65</v>
      </c>
    </row>
    <row r="46" spans="1:15" ht="15">
      <c r="A46" s="28">
        <f t="shared" si="1"/>
        <v>1941</v>
      </c>
      <c r="B46" s="27">
        <v>0.81</v>
      </c>
      <c r="C46" s="27">
        <f>DetailsTS14.1UK!C47/100</f>
        <v>0.97499999999999998</v>
      </c>
      <c r="D46" s="27">
        <v>0.6</v>
      </c>
      <c r="E46" s="27">
        <f t="shared" si="0"/>
        <v>0.60000000000000009</v>
      </c>
      <c r="G46" s="1">
        <v>0.81</v>
      </c>
      <c r="H46" s="1">
        <v>0.81</v>
      </c>
      <c r="J46" s="1">
        <f>DetailsTS14.1UK!B47/100</f>
        <v>0.97499999999999998</v>
      </c>
      <c r="L46" s="1">
        <f>0.4*1.5</f>
        <v>0.60000000000000009</v>
      </c>
      <c r="M46" s="1">
        <v>0</v>
      </c>
      <c r="O46" s="19">
        <v>0.72</v>
      </c>
    </row>
    <row r="47" spans="1:15" ht="15">
      <c r="A47" s="28">
        <f t="shared" si="1"/>
        <v>1942</v>
      </c>
      <c r="B47" s="27">
        <v>0.88</v>
      </c>
      <c r="C47" s="27">
        <f>DetailsTS14.1UK!C48/100</f>
        <v>0.97499999999999998</v>
      </c>
      <c r="D47" s="27">
        <v>0.6</v>
      </c>
      <c r="E47" s="27">
        <f t="shared" si="0"/>
        <v>0.7</v>
      </c>
      <c r="G47" s="1">
        <v>0.88</v>
      </c>
      <c r="H47" s="1">
        <v>0.88</v>
      </c>
      <c r="J47" s="1">
        <f>DetailsTS14.1UK!B48/100</f>
        <v>0.97499999999999998</v>
      </c>
      <c r="L47" s="1">
        <v>0.7</v>
      </c>
      <c r="M47" s="1">
        <v>0</v>
      </c>
      <c r="O47" s="19">
        <v>0.72</v>
      </c>
    </row>
    <row r="48" spans="1:15" ht="15">
      <c r="A48" s="28">
        <f t="shared" si="1"/>
        <v>1943</v>
      </c>
      <c r="B48" s="27">
        <v>0.88</v>
      </c>
      <c r="C48" s="27">
        <f>DetailsTS14.1UK!C49/100</f>
        <v>0.97499999999999998</v>
      </c>
      <c r="D48" s="27">
        <v>0.6</v>
      </c>
      <c r="E48" s="27">
        <f t="shared" si="0"/>
        <v>0.7</v>
      </c>
      <c r="G48" s="1">
        <v>0.88</v>
      </c>
      <c r="H48" s="1">
        <v>0.88</v>
      </c>
      <c r="J48" s="1">
        <f>DetailsTS14.1UK!B49/100</f>
        <v>0.97499999999999998</v>
      </c>
      <c r="L48" s="1">
        <v>0.7</v>
      </c>
      <c r="M48" s="1">
        <v>0</v>
      </c>
      <c r="O48" s="19">
        <v>0.74</v>
      </c>
    </row>
    <row r="49" spans="1:15" ht="15">
      <c r="A49" s="28">
        <f t="shared" si="1"/>
        <v>1944</v>
      </c>
      <c r="B49" s="27">
        <v>0.94</v>
      </c>
      <c r="C49" s="27">
        <f>DetailsTS14.1UK!C50/100</f>
        <v>0.97499999999999998</v>
      </c>
      <c r="D49" s="27">
        <v>0.6</v>
      </c>
      <c r="E49" s="27">
        <f t="shared" si="0"/>
        <v>0.7</v>
      </c>
      <c r="G49" s="1">
        <v>0.94</v>
      </c>
      <c r="H49" s="1">
        <v>0.9</v>
      </c>
      <c r="J49" s="1">
        <f>DetailsTS14.1UK!B50/100</f>
        <v>0.97499999999999998</v>
      </c>
      <c r="L49" s="1">
        <v>0.7</v>
      </c>
      <c r="M49" s="1">
        <v>0</v>
      </c>
      <c r="O49" s="19">
        <v>0.74</v>
      </c>
    </row>
    <row r="50" spans="1:15" ht="15">
      <c r="A50" s="28">
        <f t="shared" si="1"/>
        <v>1945</v>
      </c>
      <c r="B50" s="27">
        <v>0.94</v>
      </c>
      <c r="C50" s="27">
        <f>DetailsTS14.1UK!C51/100</f>
        <v>0.97499999999999998</v>
      </c>
      <c r="D50" s="27">
        <v>0.6</v>
      </c>
      <c r="E50" s="27">
        <f t="shared" si="0"/>
        <v>0.6</v>
      </c>
      <c r="G50" s="1">
        <v>0.94</v>
      </c>
      <c r="H50" s="1">
        <v>0.9</v>
      </c>
      <c r="J50" s="1">
        <f>DetailsTS14.1UK!B51/100</f>
        <v>0.97499999999999998</v>
      </c>
      <c r="L50" s="1">
        <v>0.6</v>
      </c>
      <c r="M50" s="1">
        <v>0</v>
      </c>
      <c r="O50" s="19">
        <v>0.67</v>
      </c>
    </row>
    <row r="51" spans="1:15" ht="15">
      <c r="A51" s="28">
        <f t="shared" si="1"/>
        <v>1946</v>
      </c>
      <c r="B51" s="27">
        <v>0.86450000000000005</v>
      </c>
      <c r="C51" s="27">
        <f>DetailsTS14.1UK!C52/100</f>
        <v>0.97499999999999998</v>
      </c>
      <c r="D51" s="27">
        <v>0.9</v>
      </c>
      <c r="E51" s="27">
        <f t="shared" si="0"/>
        <v>0.6</v>
      </c>
      <c r="G51" s="1">
        <v>0.86450000000000005</v>
      </c>
      <c r="H51" s="1">
        <v>0.85499999999999998</v>
      </c>
      <c r="J51" s="1">
        <f>DetailsTS14.1UK!B52/100</f>
        <v>0.97499999999999998</v>
      </c>
      <c r="L51" s="1">
        <v>0.6</v>
      </c>
      <c r="M51" s="1">
        <v>0</v>
      </c>
      <c r="O51" s="19">
        <v>0.67</v>
      </c>
    </row>
    <row r="52" spans="1:15" ht="15">
      <c r="A52" s="28">
        <f t="shared" si="1"/>
        <v>1947</v>
      </c>
      <c r="B52" s="27">
        <v>0.86450000000000005</v>
      </c>
      <c r="C52" s="27">
        <f>DetailsTS14.1UK!C53/100</f>
        <v>0.97499999999999998</v>
      </c>
      <c r="D52" s="27">
        <v>0.9</v>
      </c>
      <c r="E52" s="27">
        <f t="shared" si="0"/>
        <v>0.72</v>
      </c>
      <c r="G52" s="1">
        <v>0.86450000000000005</v>
      </c>
      <c r="H52" s="1">
        <v>0.85499999999999998</v>
      </c>
      <c r="J52" s="1">
        <f>DetailsTS14.1UK!B53/100</f>
        <v>0.97499999999999998</v>
      </c>
      <c r="L52" s="1">
        <f>1.2*60%</f>
        <v>0.72</v>
      </c>
      <c r="M52" s="1">
        <v>0</v>
      </c>
      <c r="O52" s="19">
        <v>0.75</v>
      </c>
    </row>
    <row r="53" spans="1:15" ht="15">
      <c r="A53" s="28">
        <f t="shared" si="1"/>
        <v>1948</v>
      </c>
      <c r="B53" s="27">
        <v>0.82130000000000003</v>
      </c>
      <c r="C53" s="27">
        <f>DetailsTS14.1UK!C54/100</f>
        <v>0.97499999999999998</v>
      </c>
      <c r="D53" s="27">
        <v>0.9</v>
      </c>
      <c r="E53" s="27">
        <f t="shared" si="0"/>
        <v>0.6</v>
      </c>
      <c r="G53" s="1">
        <v>0.82130000000000003</v>
      </c>
      <c r="H53" s="1">
        <v>0.77</v>
      </c>
      <c r="J53" s="1">
        <f>DetailsTS14.1UK!B54/100</f>
        <v>0.97499999999999998</v>
      </c>
      <c r="L53" s="1">
        <v>0.6</v>
      </c>
      <c r="M53" s="1">
        <v>0</v>
      </c>
      <c r="O53" s="19">
        <v>0.85</v>
      </c>
    </row>
    <row r="54" spans="1:15" ht="15">
      <c r="A54" s="28">
        <f t="shared" si="1"/>
        <v>1949</v>
      </c>
      <c r="B54" s="27">
        <v>0.82130000000000003</v>
      </c>
      <c r="C54" s="27">
        <f>DetailsTS14.1UK!C55/100</f>
        <v>0.97499999999999998</v>
      </c>
      <c r="D54" s="27">
        <v>0.75</v>
      </c>
      <c r="E54" s="27">
        <f t="shared" si="0"/>
        <v>0.6</v>
      </c>
      <c r="G54" s="1">
        <v>0.82130000000000003</v>
      </c>
      <c r="H54" s="1">
        <v>0.77</v>
      </c>
      <c r="J54" s="1">
        <f>DetailsTS14.1UK!B55/100</f>
        <v>0.97499999999999998</v>
      </c>
      <c r="L54" s="1">
        <v>0.6</v>
      </c>
      <c r="M54" s="1">
        <v>0</v>
      </c>
      <c r="O54" s="19">
        <v>0.85</v>
      </c>
    </row>
    <row r="55" spans="1:15" ht="15">
      <c r="A55" s="28">
        <f t="shared" si="1"/>
        <v>1950</v>
      </c>
      <c r="B55" s="27">
        <v>0.84360000000000002</v>
      </c>
      <c r="C55" s="27">
        <f>DetailsTS14.1UK!C56/100</f>
        <v>0.97499999999999998</v>
      </c>
      <c r="D55" s="27">
        <v>0.75</v>
      </c>
      <c r="E55" s="27">
        <f t="shared" si="0"/>
        <v>0.6</v>
      </c>
      <c r="G55" s="1">
        <v>0.84360000000000002</v>
      </c>
      <c r="H55" s="1">
        <v>0.87</v>
      </c>
      <c r="J55" s="1">
        <f>DetailsTS14.1UK!B56/100</f>
        <v>0.97499999999999998</v>
      </c>
      <c r="L55" s="1">
        <v>0.6</v>
      </c>
      <c r="M55" s="1">
        <v>0</v>
      </c>
      <c r="O55" s="19">
        <v>0.55000000000000004</v>
      </c>
    </row>
    <row r="56" spans="1:15" ht="15">
      <c r="A56" s="28">
        <f t="shared" si="1"/>
        <v>1951</v>
      </c>
      <c r="B56" s="27">
        <v>0.91</v>
      </c>
      <c r="C56" s="27">
        <f>DetailsTS14.1UK!C57/100</f>
        <v>0.97499999999999998</v>
      </c>
      <c r="D56" s="27">
        <v>0.75</v>
      </c>
      <c r="E56" s="27">
        <f t="shared" si="0"/>
        <v>0.6</v>
      </c>
      <c r="G56" s="1">
        <v>0.91</v>
      </c>
      <c r="H56" s="1">
        <v>0.872</v>
      </c>
      <c r="J56" s="1">
        <f>DetailsTS14.1UK!B57/100</f>
        <v>0.97499999999999998</v>
      </c>
      <c r="L56" s="1">
        <v>0.6</v>
      </c>
      <c r="M56" s="1">
        <v>0</v>
      </c>
      <c r="O56" s="20">
        <v>0.55000000000000004</v>
      </c>
    </row>
    <row r="57" spans="1:15" ht="15">
      <c r="A57" s="28">
        <f t="shared" si="1"/>
        <v>1952</v>
      </c>
      <c r="B57" s="27">
        <v>0.92</v>
      </c>
      <c r="C57" s="27">
        <f>DetailsTS14.1UK!C58/100</f>
        <v>0.97499999999999998</v>
      </c>
      <c r="D57" s="27">
        <v>0.75</v>
      </c>
      <c r="E57" s="27">
        <f t="shared" si="0"/>
        <v>0.6</v>
      </c>
      <c r="G57" s="1">
        <v>0.92</v>
      </c>
      <c r="H57" s="1">
        <v>0.88</v>
      </c>
      <c r="J57" s="1">
        <f>DetailsTS14.1UK!B58/100</f>
        <v>0.97499999999999998</v>
      </c>
      <c r="L57" s="1">
        <v>0.6</v>
      </c>
      <c r="M57" s="1">
        <v>0</v>
      </c>
      <c r="O57" s="20">
        <v>0.55000000000000004</v>
      </c>
    </row>
    <row r="58" spans="1:15" ht="15">
      <c r="A58" s="28">
        <f t="shared" si="1"/>
        <v>1953</v>
      </c>
      <c r="B58" s="27">
        <v>0.92</v>
      </c>
      <c r="C58" s="27">
        <f>DetailsTS14.1UK!C59/100</f>
        <v>0.95</v>
      </c>
      <c r="D58" s="27">
        <v>0.66</v>
      </c>
      <c r="E58" s="27">
        <f t="shared" si="0"/>
        <v>0.6</v>
      </c>
      <c r="G58" s="1">
        <v>0.92</v>
      </c>
      <c r="H58" s="1">
        <v>0.88</v>
      </c>
      <c r="J58" s="1">
        <f>DetailsTS14.1UK!B59/100</f>
        <v>0.95</v>
      </c>
      <c r="L58" s="1">
        <v>0.6</v>
      </c>
      <c r="M58" s="1">
        <v>0</v>
      </c>
      <c r="O58" s="20">
        <v>0.65</v>
      </c>
    </row>
    <row r="59" spans="1:15" ht="15">
      <c r="A59" s="28">
        <f t="shared" si="1"/>
        <v>1954</v>
      </c>
      <c r="B59" s="27">
        <v>0.91</v>
      </c>
      <c r="C59" s="27">
        <f>DetailsTS14.1UK!C60/100</f>
        <v>0.95</v>
      </c>
      <c r="D59" s="27">
        <v>0.6</v>
      </c>
      <c r="E59" s="27">
        <f t="shared" si="0"/>
        <v>0.6</v>
      </c>
      <c r="G59" s="1">
        <v>0.91</v>
      </c>
      <c r="H59" s="1">
        <v>0.87</v>
      </c>
      <c r="J59" s="1">
        <f>DetailsTS14.1UK!B60/100</f>
        <v>0.95</v>
      </c>
      <c r="L59" s="1">
        <v>0.6</v>
      </c>
      <c r="M59" s="1">
        <v>0</v>
      </c>
      <c r="O59" s="20">
        <v>0.65</v>
      </c>
    </row>
    <row r="60" spans="1:15" ht="15">
      <c r="A60" s="28">
        <f t="shared" si="1"/>
        <v>1955</v>
      </c>
      <c r="B60" s="27">
        <v>0.91</v>
      </c>
      <c r="C60" s="27">
        <f>DetailsTS14.1UK!C61/100</f>
        <v>0.92500000000000004</v>
      </c>
      <c r="D60" s="27">
        <v>0.53</v>
      </c>
      <c r="E60" s="27">
        <f t="shared" si="0"/>
        <v>0.66</v>
      </c>
      <c r="G60" s="1">
        <v>0.91</v>
      </c>
      <c r="H60" s="1">
        <v>0.87</v>
      </c>
      <c r="J60" s="1">
        <f>DetailsTS14.1UK!B61/100</f>
        <v>0.92500000000000004</v>
      </c>
      <c r="L60" s="1">
        <f t="shared" ref="L60:L65" si="2">1.1*60%</f>
        <v>0.66</v>
      </c>
      <c r="M60" s="1">
        <v>0</v>
      </c>
      <c r="O60" s="20">
        <v>0.65</v>
      </c>
    </row>
    <row r="61" spans="1:15" ht="15">
      <c r="A61" s="28">
        <f t="shared" si="1"/>
        <v>1956</v>
      </c>
      <c r="B61" s="27">
        <v>0.91</v>
      </c>
      <c r="C61" s="27">
        <f>DetailsTS14.1UK!C62/100</f>
        <v>0.92500000000000004</v>
      </c>
      <c r="D61" s="27">
        <v>0.53</v>
      </c>
      <c r="E61" s="27">
        <f t="shared" si="0"/>
        <v>0.66</v>
      </c>
      <c r="G61" s="1">
        <v>0.91</v>
      </c>
      <c r="H61" s="1">
        <v>0.87</v>
      </c>
      <c r="J61" s="1">
        <f>DetailsTS14.1UK!B62/100</f>
        <v>0.92500000000000004</v>
      </c>
      <c r="L61" s="1">
        <f t="shared" si="2"/>
        <v>0.66</v>
      </c>
      <c r="M61" s="1">
        <v>0</v>
      </c>
      <c r="O61" s="20">
        <v>0.65</v>
      </c>
    </row>
    <row r="62" spans="1:15" ht="15">
      <c r="A62" s="28">
        <f t="shared" si="1"/>
        <v>1957</v>
      </c>
      <c r="B62" s="27">
        <v>0.91</v>
      </c>
      <c r="C62" s="27">
        <f>DetailsTS14.1UK!C63/100</f>
        <v>0.92500000000000004</v>
      </c>
      <c r="D62" s="27">
        <v>0.53</v>
      </c>
      <c r="E62" s="27">
        <f t="shared" si="0"/>
        <v>0.66</v>
      </c>
      <c r="G62" s="1">
        <v>0.91</v>
      </c>
      <c r="H62" s="1">
        <v>0.87</v>
      </c>
      <c r="J62" s="1">
        <f>DetailsTS14.1UK!B63/100</f>
        <v>0.92500000000000004</v>
      </c>
      <c r="L62" s="1">
        <f t="shared" si="2"/>
        <v>0.66</v>
      </c>
      <c r="M62" s="1">
        <v>0</v>
      </c>
      <c r="O62" s="20">
        <v>0.7</v>
      </c>
    </row>
    <row r="63" spans="1:15" ht="15">
      <c r="A63" s="28">
        <f t="shared" si="1"/>
        <v>1958</v>
      </c>
      <c r="B63" s="27">
        <v>0.91</v>
      </c>
      <c r="C63" s="27">
        <f>DetailsTS14.1UK!C64/100</f>
        <v>0.92500000000000004</v>
      </c>
      <c r="D63" s="27">
        <v>0.53</v>
      </c>
      <c r="E63" s="27">
        <f t="shared" si="0"/>
        <v>0.66</v>
      </c>
      <c r="G63" s="1">
        <v>0.91</v>
      </c>
      <c r="H63" s="1">
        <v>0.87</v>
      </c>
      <c r="J63" s="1">
        <f>DetailsTS14.1UK!B64/100</f>
        <v>0.92500000000000004</v>
      </c>
      <c r="L63" s="1">
        <f t="shared" si="2"/>
        <v>0.66</v>
      </c>
      <c r="M63" s="1">
        <v>0</v>
      </c>
      <c r="O63" s="20">
        <v>0.7</v>
      </c>
    </row>
    <row r="64" spans="1:15" ht="15">
      <c r="A64" s="28">
        <f t="shared" si="1"/>
        <v>1959</v>
      </c>
      <c r="B64" s="27">
        <v>0.91</v>
      </c>
      <c r="C64" s="27">
        <f>DetailsTS14.1UK!C65/100</f>
        <v>0.88749999999999996</v>
      </c>
      <c r="D64" s="27">
        <v>0.53</v>
      </c>
      <c r="E64" s="27">
        <f t="shared" si="0"/>
        <v>0.66</v>
      </c>
      <c r="G64" s="1">
        <v>0.91</v>
      </c>
      <c r="H64" s="1">
        <v>0.87</v>
      </c>
      <c r="J64" s="1">
        <f>DetailsTS14.1UK!B65/100</f>
        <v>0.88749999999999996</v>
      </c>
      <c r="L64" s="1">
        <f t="shared" si="2"/>
        <v>0.66</v>
      </c>
      <c r="M64" s="1">
        <v>0</v>
      </c>
      <c r="O64" s="20">
        <v>0.7</v>
      </c>
    </row>
    <row r="65" spans="1:15" ht="15">
      <c r="A65" s="28">
        <f t="shared" si="1"/>
        <v>1960</v>
      </c>
      <c r="B65" s="27">
        <v>0.91</v>
      </c>
      <c r="C65" s="27">
        <f>DetailsTS14.1UK!C66/100</f>
        <v>0.88749999999999996</v>
      </c>
      <c r="D65" s="27">
        <v>0.53</v>
      </c>
      <c r="E65" s="27">
        <f t="shared" si="0"/>
        <v>0.66</v>
      </c>
      <c r="G65" s="1">
        <v>0.91</v>
      </c>
      <c r="H65" s="1">
        <v>0.87</v>
      </c>
      <c r="J65" s="1">
        <f>DetailsTS14.1UK!B66/100</f>
        <v>0.88749999999999996</v>
      </c>
      <c r="L65" s="1">
        <f t="shared" si="2"/>
        <v>0.66</v>
      </c>
      <c r="M65" s="1">
        <v>0</v>
      </c>
      <c r="O65" s="20">
        <v>0.7</v>
      </c>
    </row>
    <row r="66" spans="1:15" ht="15">
      <c r="A66" s="28">
        <f t="shared" si="1"/>
        <v>1961</v>
      </c>
      <c r="B66" s="27">
        <v>0.91</v>
      </c>
      <c r="C66" s="27">
        <f>DetailsTS14.1UK!C67/100</f>
        <v>0.88749999999999996</v>
      </c>
      <c r="D66" s="27">
        <v>0.53</v>
      </c>
      <c r="E66" s="27">
        <f t="shared" si="0"/>
        <v>0.63</v>
      </c>
      <c r="G66" s="1">
        <v>0.91</v>
      </c>
      <c r="H66" s="1">
        <v>0.87</v>
      </c>
      <c r="J66" s="1">
        <f>DetailsTS14.1UK!B67/100</f>
        <v>0.88749999999999996</v>
      </c>
      <c r="L66" s="1">
        <f>1.05*60%</f>
        <v>0.63</v>
      </c>
      <c r="M66" s="1">
        <v>0</v>
      </c>
      <c r="O66" s="20">
        <v>0.7</v>
      </c>
    </row>
    <row r="67" spans="1:15" ht="15">
      <c r="A67" s="28">
        <f t="shared" si="1"/>
        <v>1962</v>
      </c>
      <c r="B67" s="27">
        <v>0.91</v>
      </c>
      <c r="C67" s="27">
        <f>DetailsTS14.1UK!C68/100</f>
        <v>0.88749999999999996</v>
      </c>
      <c r="D67" s="27">
        <v>0.53</v>
      </c>
      <c r="E67" s="27">
        <f t="shared" si="0"/>
        <v>0.63</v>
      </c>
      <c r="G67" s="1">
        <v>0.91</v>
      </c>
      <c r="H67" s="1">
        <v>0.87</v>
      </c>
      <c r="J67" s="1">
        <f>DetailsTS14.1UK!B68/100</f>
        <v>0.88749999999999996</v>
      </c>
      <c r="L67" s="1">
        <f>1.05*60%</f>
        <v>0.63</v>
      </c>
      <c r="M67" s="1">
        <v>0</v>
      </c>
      <c r="O67" s="20">
        <v>0.75</v>
      </c>
    </row>
    <row r="68" spans="1:15" ht="15">
      <c r="A68" s="28">
        <f t="shared" si="1"/>
        <v>1963</v>
      </c>
      <c r="B68" s="27">
        <v>0.91</v>
      </c>
      <c r="C68" s="27">
        <f>DetailsTS14.1UK!C69/100</f>
        <v>0.88749999999999996</v>
      </c>
      <c r="D68" s="27">
        <v>0.53</v>
      </c>
      <c r="E68" s="27">
        <f t="shared" si="0"/>
        <v>0.64575000000000005</v>
      </c>
      <c r="G68" s="1">
        <v>0.91</v>
      </c>
      <c r="H68" s="1">
        <v>0.87</v>
      </c>
      <c r="J68" s="1">
        <f>DetailsTS14.1UK!B69/100</f>
        <v>0.88749999999999996</v>
      </c>
      <c r="L68" s="1">
        <f>1.05*61.5%</f>
        <v>0.64575000000000005</v>
      </c>
      <c r="M68" s="1">
        <v>0</v>
      </c>
      <c r="O68" s="20">
        <v>0.75</v>
      </c>
    </row>
    <row r="69" spans="1:15" ht="15">
      <c r="A69" s="28">
        <f t="shared" si="1"/>
        <v>1964</v>
      </c>
      <c r="B69" s="27">
        <v>0.77</v>
      </c>
      <c r="C69" s="27">
        <f>DetailsTS14.1UK!C70/100</f>
        <v>0.88749999999999996</v>
      </c>
      <c r="D69" s="27">
        <v>0.53</v>
      </c>
      <c r="E69" s="27">
        <f t="shared" si="0"/>
        <v>0.63</v>
      </c>
      <c r="G69" s="1">
        <v>0.77</v>
      </c>
      <c r="H69" s="1">
        <v>0.77</v>
      </c>
      <c r="J69" s="1">
        <f>DetailsTS14.1UK!B70/100</f>
        <v>0.88749999999999996</v>
      </c>
      <c r="L69" s="1">
        <f>1.05*60%</f>
        <v>0.63</v>
      </c>
      <c r="M69" s="1">
        <v>0</v>
      </c>
      <c r="O69" s="20">
        <v>0.75</v>
      </c>
    </row>
    <row r="70" spans="1:15" ht="15">
      <c r="A70" s="28">
        <f t="shared" si="1"/>
        <v>1965</v>
      </c>
      <c r="B70" s="27">
        <v>0.7</v>
      </c>
      <c r="C70" s="27">
        <f>DetailsTS14.1UK!C71/100</f>
        <v>0.91249999999999998</v>
      </c>
      <c r="D70" s="27">
        <v>0.53</v>
      </c>
      <c r="E70" s="27">
        <f t="shared" ref="E70:E116" si="3">L70+M70</f>
        <v>0.63</v>
      </c>
      <c r="G70" s="1">
        <v>0.7</v>
      </c>
      <c r="H70" s="1">
        <v>0.7</v>
      </c>
      <c r="J70" s="1">
        <f>DetailsTS14.1UK!B71/100</f>
        <v>0.91249999999999998</v>
      </c>
      <c r="L70" s="1">
        <f>1.05*60%</f>
        <v>0.63</v>
      </c>
      <c r="M70" s="1">
        <v>0</v>
      </c>
      <c r="O70" s="20">
        <v>0.75</v>
      </c>
    </row>
    <row r="71" spans="1:15" ht="15">
      <c r="A71" s="28">
        <f t="shared" ref="A71:A117" si="4">A70+1</f>
        <v>1966</v>
      </c>
      <c r="B71" s="27">
        <v>0.7</v>
      </c>
      <c r="C71" s="27">
        <f>DetailsTS14.1UK!C72/100</f>
        <v>0.91249999999999998</v>
      </c>
      <c r="D71" s="27">
        <v>0.53</v>
      </c>
      <c r="E71" s="27">
        <f t="shared" si="3"/>
        <v>0.65</v>
      </c>
      <c r="G71" s="1">
        <v>0.7</v>
      </c>
      <c r="H71" s="1">
        <v>0.7</v>
      </c>
      <c r="J71" s="1">
        <f>DetailsTS14.1UK!B72/100</f>
        <v>0.91249999999999998</v>
      </c>
      <c r="L71" s="1">
        <v>0.65</v>
      </c>
      <c r="M71" s="1">
        <v>0</v>
      </c>
      <c r="O71" s="20">
        <v>0.75</v>
      </c>
    </row>
    <row r="72" spans="1:15" ht="15">
      <c r="A72" s="28">
        <f t="shared" si="4"/>
        <v>1967</v>
      </c>
      <c r="B72" s="27">
        <v>0.7</v>
      </c>
      <c r="C72" s="27">
        <f>DetailsTS14.1UK!C73/100</f>
        <v>0.91249999999999998</v>
      </c>
      <c r="D72" s="27">
        <v>0.53</v>
      </c>
      <c r="E72" s="27">
        <f t="shared" si="3"/>
        <v>0.66</v>
      </c>
      <c r="G72" s="1">
        <v>0.7</v>
      </c>
      <c r="H72" s="1">
        <v>0.7</v>
      </c>
      <c r="J72" s="1">
        <f>DetailsTS14.1UK!B73/100</f>
        <v>0.91249999999999998</v>
      </c>
      <c r="L72" s="1">
        <f>1.1*60%</f>
        <v>0.66</v>
      </c>
      <c r="M72" s="1">
        <v>0</v>
      </c>
      <c r="O72" s="20">
        <v>0.75</v>
      </c>
    </row>
    <row r="73" spans="1:15" ht="15">
      <c r="A73" s="28">
        <f t="shared" si="4"/>
        <v>1968</v>
      </c>
      <c r="B73" s="27">
        <v>0.75249999999999995</v>
      </c>
      <c r="C73" s="27">
        <f>DetailsTS14.1UK!C74/100</f>
        <v>0.91249999999999998</v>
      </c>
      <c r="D73" s="27">
        <v>0.53</v>
      </c>
      <c r="E73" s="27">
        <f t="shared" si="3"/>
        <v>0.66</v>
      </c>
      <c r="G73" s="1">
        <v>0.75249999999999995</v>
      </c>
      <c r="H73" s="1">
        <v>0.75249999999999995</v>
      </c>
      <c r="J73" s="1">
        <f>DetailsTS14.1UK!B74/100</f>
        <v>0.91249999999999998</v>
      </c>
      <c r="L73" s="1">
        <f>1.1*60%</f>
        <v>0.66</v>
      </c>
      <c r="M73" s="1">
        <v>0</v>
      </c>
      <c r="O73" s="20">
        <v>0.75</v>
      </c>
    </row>
    <row r="74" spans="1:15" ht="15">
      <c r="A74" s="28">
        <f t="shared" si="4"/>
        <v>1969</v>
      </c>
      <c r="B74" s="27">
        <v>0.77</v>
      </c>
      <c r="C74" s="27">
        <f>DetailsTS14.1UK!C75/100</f>
        <v>0.91249999999999998</v>
      </c>
      <c r="D74" s="27">
        <v>0.53</v>
      </c>
      <c r="E74" s="27">
        <f t="shared" si="3"/>
        <v>0.64499999999999991</v>
      </c>
      <c r="G74" s="1">
        <v>0.77</v>
      </c>
      <c r="H74" s="1">
        <v>0.77</v>
      </c>
      <c r="J74" s="1">
        <f>DetailsTS14.1UK!B75/100</f>
        <v>0.91249999999999998</v>
      </c>
      <c r="L74" s="1">
        <f>1.075*60%</f>
        <v>0.64499999999999991</v>
      </c>
      <c r="M74" s="1">
        <v>0</v>
      </c>
      <c r="O74" s="20">
        <v>0.75</v>
      </c>
    </row>
    <row r="75" spans="1:15" ht="15">
      <c r="A75" s="28">
        <f t="shared" si="4"/>
        <v>1970</v>
      </c>
      <c r="B75" s="27">
        <v>0.71750000000000003</v>
      </c>
      <c r="C75" s="27">
        <f>DetailsTS14.1UK!C76/100</f>
        <v>0.91249999999999998</v>
      </c>
      <c r="D75" s="27">
        <v>0.53</v>
      </c>
      <c r="E75" s="27">
        <f t="shared" si="3"/>
        <v>0.61799999999999999</v>
      </c>
      <c r="G75" s="1">
        <v>0.71750000000000003</v>
      </c>
      <c r="H75" s="1">
        <v>0.71750000000000003</v>
      </c>
      <c r="J75" s="1">
        <f>DetailsTS14.1UK!B76/100</f>
        <v>0.91249999999999998</v>
      </c>
      <c r="L75" s="1">
        <f>1.03*60%</f>
        <v>0.61799999999999999</v>
      </c>
      <c r="M75" s="1">
        <v>0</v>
      </c>
      <c r="O75" s="20">
        <v>0.75</v>
      </c>
    </row>
    <row r="76" spans="1:15" ht="15">
      <c r="A76" s="28">
        <f t="shared" si="4"/>
        <v>1971</v>
      </c>
      <c r="B76" s="27">
        <v>0.7</v>
      </c>
      <c r="C76" s="27">
        <f>DetailsTS14.1UK!C77/100</f>
        <v>0.88749999999999996</v>
      </c>
      <c r="D76" s="27">
        <v>0.53</v>
      </c>
      <c r="E76" s="27">
        <f t="shared" si="3"/>
        <v>0.61199999999999999</v>
      </c>
      <c r="G76" s="1">
        <v>0.6</v>
      </c>
      <c r="H76" s="1">
        <v>0.7</v>
      </c>
      <c r="J76" s="1">
        <f>DetailsTS14.1UK!B77/100</f>
        <v>0.82937499999999997</v>
      </c>
      <c r="L76" s="1">
        <f>1.02*60%</f>
        <v>0.61199999999999999</v>
      </c>
      <c r="M76" s="1">
        <v>0</v>
      </c>
      <c r="O76" s="20">
        <v>0.75</v>
      </c>
    </row>
    <row r="77" spans="1:15" ht="15">
      <c r="A77" s="28">
        <f t="shared" si="4"/>
        <v>1972</v>
      </c>
      <c r="B77" s="27">
        <v>0.7</v>
      </c>
      <c r="C77" s="27">
        <f>DetailsTS14.1UK!C78/100</f>
        <v>0.88749999999999996</v>
      </c>
      <c r="D77" s="27">
        <v>0.53</v>
      </c>
      <c r="E77" s="27">
        <f t="shared" si="3"/>
        <v>0.6</v>
      </c>
      <c r="G77" s="1">
        <v>0.5</v>
      </c>
      <c r="H77" s="1">
        <v>0.7</v>
      </c>
      <c r="J77" s="1">
        <f>DetailsTS14.1UK!B78/100</f>
        <v>0.82937499999999997</v>
      </c>
      <c r="L77" s="1">
        <v>0.6</v>
      </c>
      <c r="M77" s="1">
        <v>0</v>
      </c>
      <c r="O77" s="20">
        <v>0.75</v>
      </c>
    </row>
    <row r="78" spans="1:15" ht="15">
      <c r="A78" s="28">
        <f t="shared" si="4"/>
        <v>1973</v>
      </c>
      <c r="B78" s="27">
        <v>0.7</v>
      </c>
      <c r="C78" s="27">
        <f>DetailsTS14.1UK!C79/100</f>
        <v>0.9</v>
      </c>
      <c r="D78" s="27">
        <v>0.53</v>
      </c>
      <c r="E78" s="27">
        <f t="shared" si="3"/>
        <v>0.6</v>
      </c>
      <c r="G78" s="1">
        <v>0.5</v>
      </c>
      <c r="H78" s="1">
        <v>0.7</v>
      </c>
      <c r="J78" s="1">
        <f>DetailsTS14.1UK!B79/100</f>
        <v>0.75</v>
      </c>
      <c r="L78" s="1">
        <v>0.6</v>
      </c>
      <c r="M78" s="1">
        <v>0</v>
      </c>
      <c r="O78" s="20">
        <v>0.75</v>
      </c>
    </row>
    <row r="79" spans="1:15" ht="15">
      <c r="A79" s="28">
        <f t="shared" si="4"/>
        <v>1974</v>
      </c>
      <c r="B79" s="27">
        <v>0.7</v>
      </c>
      <c r="C79" s="27">
        <f>DetailsTS14.1UK!C80/100</f>
        <v>0.98</v>
      </c>
      <c r="D79" s="27">
        <v>0.53</v>
      </c>
      <c r="E79" s="27">
        <f t="shared" si="3"/>
        <v>0.6</v>
      </c>
      <c r="G79" s="1">
        <v>0.5</v>
      </c>
      <c r="H79" s="1">
        <v>0.7</v>
      </c>
      <c r="J79" s="1">
        <f>DetailsTS14.1UK!B80/100</f>
        <v>0.83</v>
      </c>
      <c r="L79" s="1">
        <v>0.6</v>
      </c>
      <c r="M79" s="1">
        <v>0</v>
      </c>
      <c r="O79" s="20">
        <v>0.75</v>
      </c>
    </row>
    <row r="80" spans="1:15" ht="15">
      <c r="A80" s="28">
        <f t="shared" si="4"/>
        <v>1975</v>
      </c>
      <c r="B80" s="27">
        <v>0.7</v>
      </c>
      <c r="C80" s="27">
        <f>DetailsTS14.1UK!C81/100</f>
        <v>0.98</v>
      </c>
      <c r="D80" s="27">
        <v>0.56000000000000005</v>
      </c>
      <c r="E80" s="27">
        <f t="shared" si="3"/>
        <v>0.6</v>
      </c>
      <c r="G80" s="1">
        <v>0.5</v>
      </c>
      <c r="H80" s="1">
        <v>0.7</v>
      </c>
      <c r="J80" s="1">
        <f>DetailsTS14.1UK!B81/100</f>
        <v>0.83</v>
      </c>
      <c r="L80" s="1">
        <v>0.6</v>
      </c>
      <c r="M80" s="1">
        <v>0</v>
      </c>
      <c r="O80" s="20">
        <v>0.75</v>
      </c>
    </row>
    <row r="81" spans="1:15" ht="15">
      <c r="A81" s="28">
        <f t="shared" si="4"/>
        <v>1976</v>
      </c>
      <c r="B81" s="27">
        <v>0.7</v>
      </c>
      <c r="C81" s="27">
        <f>DetailsTS14.1UK!C82/100</f>
        <v>0.98</v>
      </c>
      <c r="D81" s="27">
        <v>0.56000000000000005</v>
      </c>
      <c r="E81" s="27">
        <f t="shared" si="3"/>
        <v>0.6</v>
      </c>
      <c r="G81" s="1">
        <v>0.5</v>
      </c>
      <c r="H81" s="1">
        <v>0.7</v>
      </c>
      <c r="J81" s="1">
        <f>DetailsTS14.1UK!B82/100</f>
        <v>0.83</v>
      </c>
      <c r="L81" s="1">
        <v>0.6</v>
      </c>
      <c r="M81" s="1">
        <v>0</v>
      </c>
      <c r="O81" s="20">
        <v>0.75</v>
      </c>
    </row>
    <row r="82" spans="1:15" ht="15">
      <c r="A82" s="28">
        <f t="shared" si="4"/>
        <v>1977</v>
      </c>
      <c r="B82" s="27">
        <v>0.7</v>
      </c>
      <c r="C82" s="27">
        <f>DetailsTS14.1UK!C83/100</f>
        <v>0.98</v>
      </c>
      <c r="D82" s="27">
        <v>0.56000000000000005</v>
      </c>
      <c r="E82" s="27">
        <f t="shared" si="3"/>
        <v>0.6</v>
      </c>
      <c r="G82" s="1">
        <v>0.5</v>
      </c>
      <c r="H82" s="1">
        <v>0.7</v>
      </c>
      <c r="J82" s="1">
        <f>DetailsTS14.1UK!B83/100</f>
        <v>0.83</v>
      </c>
      <c r="L82" s="1">
        <v>0.6</v>
      </c>
      <c r="M82" s="1">
        <v>0</v>
      </c>
      <c r="O82" s="20">
        <v>0.75</v>
      </c>
    </row>
    <row r="83" spans="1:15" ht="15">
      <c r="A83" s="28">
        <f t="shared" si="4"/>
        <v>1978</v>
      </c>
      <c r="B83" s="27">
        <v>0.7</v>
      </c>
      <c r="C83" s="27">
        <f>DetailsTS14.1UK!C84/100</f>
        <v>0.98</v>
      </c>
      <c r="D83" s="27">
        <v>0.56000000000000005</v>
      </c>
      <c r="E83" s="27">
        <f t="shared" si="3"/>
        <v>0.6</v>
      </c>
      <c r="G83" s="1">
        <v>0.5</v>
      </c>
      <c r="H83" s="1">
        <v>0.7</v>
      </c>
      <c r="J83" s="1">
        <f>DetailsTS14.1UK!B84/100</f>
        <v>0.83</v>
      </c>
      <c r="L83" s="1">
        <v>0.6</v>
      </c>
      <c r="M83" s="1">
        <v>0</v>
      </c>
      <c r="O83" s="20">
        <v>0.75</v>
      </c>
    </row>
    <row r="84" spans="1:15" ht="15">
      <c r="A84" s="28">
        <f t="shared" si="4"/>
        <v>1979</v>
      </c>
      <c r="B84" s="27">
        <v>0.7</v>
      </c>
      <c r="C84" s="27">
        <f>DetailsTS14.1UK!C85/100</f>
        <v>0.75</v>
      </c>
      <c r="D84" s="27">
        <v>0.56000000000000005</v>
      </c>
      <c r="E84" s="27">
        <f t="shared" si="3"/>
        <v>0.6</v>
      </c>
      <c r="G84" s="1">
        <v>0.5</v>
      </c>
      <c r="H84" s="1">
        <v>0.7</v>
      </c>
      <c r="J84" s="1">
        <f>DetailsTS14.1UK!B85/100</f>
        <v>0.6</v>
      </c>
      <c r="L84" s="1">
        <v>0.6</v>
      </c>
      <c r="M84" s="1">
        <v>0</v>
      </c>
      <c r="O84" s="20">
        <v>0.75</v>
      </c>
    </row>
    <row r="85" spans="1:15" ht="15">
      <c r="A85" s="28">
        <f t="shared" si="4"/>
        <v>1980</v>
      </c>
      <c r="B85" s="27">
        <v>0.7</v>
      </c>
      <c r="C85" s="27">
        <f>DetailsTS14.1UK!C86/100</f>
        <v>0.75</v>
      </c>
      <c r="D85" s="27">
        <v>0.56000000000000005</v>
      </c>
      <c r="E85" s="27">
        <f t="shared" si="3"/>
        <v>0.66</v>
      </c>
      <c r="G85" s="1">
        <v>0.5</v>
      </c>
      <c r="H85" s="1">
        <v>0.7</v>
      </c>
      <c r="J85" s="1">
        <f>DetailsTS14.1UK!B86/100</f>
        <v>0.6</v>
      </c>
      <c r="L85" s="1">
        <f>1.1*60%</f>
        <v>0.66</v>
      </c>
      <c r="M85" s="1">
        <v>0</v>
      </c>
      <c r="O85" s="20">
        <v>0.75</v>
      </c>
    </row>
    <row r="86" spans="1:15" ht="15">
      <c r="A86" s="28">
        <f t="shared" si="4"/>
        <v>1981</v>
      </c>
      <c r="B86" s="27">
        <v>0.69130000000000003</v>
      </c>
      <c r="C86" s="27">
        <f>DetailsTS14.1UK!C87/100</f>
        <v>0.75</v>
      </c>
      <c r="D86" s="27">
        <v>0.56000000000000005</v>
      </c>
      <c r="E86" s="27">
        <f t="shared" si="3"/>
        <v>0.66</v>
      </c>
      <c r="G86" s="1">
        <v>0.5</v>
      </c>
      <c r="H86" s="1">
        <v>0.69130000000000003</v>
      </c>
      <c r="J86" s="1">
        <f>DetailsTS14.1UK!B87/100</f>
        <v>0.6</v>
      </c>
      <c r="L86" s="1">
        <f>1.1*60%</f>
        <v>0.66</v>
      </c>
      <c r="M86" s="1">
        <v>0</v>
      </c>
      <c r="O86" s="20">
        <v>0.75</v>
      </c>
    </row>
    <row r="87" spans="1:15" ht="15">
      <c r="A87" s="28">
        <f t="shared" si="4"/>
        <v>1982</v>
      </c>
      <c r="B87" s="27">
        <v>0.5</v>
      </c>
      <c r="C87" s="27">
        <f>DetailsTS14.1UK!C88/100</f>
        <v>0.75</v>
      </c>
      <c r="D87" s="27">
        <v>0.56000000000000005</v>
      </c>
      <c r="E87" s="27">
        <f t="shared" si="3"/>
        <v>0.69550000000000012</v>
      </c>
      <c r="G87" s="1">
        <v>0.5</v>
      </c>
      <c r="H87" s="1">
        <v>0.5</v>
      </c>
      <c r="J87" s="1">
        <f>DetailsTS14.1UK!B88/100</f>
        <v>0.6</v>
      </c>
      <c r="L87" s="1">
        <f>1.07*65%</f>
        <v>0.69550000000000012</v>
      </c>
      <c r="M87" s="1">
        <v>0</v>
      </c>
      <c r="O87" s="20">
        <v>0.75</v>
      </c>
    </row>
    <row r="88" spans="1:15" ht="15">
      <c r="A88" s="28">
        <f t="shared" si="4"/>
        <v>1983</v>
      </c>
      <c r="B88" s="27">
        <v>0.5</v>
      </c>
      <c r="C88" s="27">
        <f>DetailsTS14.1UK!C89/100</f>
        <v>0.75</v>
      </c>
      <c r="D88" s="27">
        <v>0.56000000000000005</v>
      </c>
      <c r="E88" s="27">
        <f t="shared" si="3"/>
        <v>0.70200000000000007</v>
      </c>
      <c r="G88" s="1">
        <v>0.5</v>
      </c>
      <c r="H88" s="1">
        <v>0.5</v>
      </c>
      <c r="J88" s="1">
        <f>DetailsTS14.1UK!B89/100</f>
        <v>0.6</v>
      </c>
      <c r="L88" s="1">
        <f>1.08*65%</f>
        <v>0.70200000000000007</v>
      </c>
      <c r="M88" s="1">
        <v>0</v>
      </c>
      <c r="O88" s="20">
        <v>0.75</v>
      </c>
    </row>
    <row r="89" spans="1:15" ht="15">
      <c r="A89" s="28">
        <f t="shared" si="4"/>
        <v>1984</v>
      </c>
      <c r="B89" s="27">
        <v>0.5</v>
      </c>
      <c r="C89" s="27">
        <f>DetailsTS14.1UK!C90/100</f>
        <v>0.6</v>
      </c>
      <c r="D89" s="27">
        <v>0.56000000000000005</v>
      </c>
      <c r="E89" s="27">
        <f t="shared" si="3"/>
        <v>0.6695000000000001</v>
      </c>
      <c r="G89" s="1">
        <v>0.5</v>
      </c>
      <c r="H89" s="1">
        <v>0.5</v>
      </c>
      <c r="J89" s="1">
        <f>DetailsTS14.1UK!B90/100</f>
        <v>0.6</v>
      </c>
      <c r="L89" s="1">
        <f>1.03*65%</f>
        <v>0.6695000000000001</v>
      </c>
      <c r="M89" s="1">
        <v>0</v>
      </c>
      <c r="O89" s="20">
        <v>0.7</v>
      </c>
    </row>
    <row r="90" spans="1:15" ht="15">
      <c r="A90" s="28">
        <f t="shared" si="4"/>
        <v>1985</v>
      </c>
      <c r="B90" s="27">
        <v>0.5</v>
      </c>
      <c r="C90" s="27">
        <f>DetailsTS14.1UK!C91/100</f>
        <v>0.6</v>
      </c>
      <c r="D90" s="27">
        <v>0.56000000000000005</v>
      </c>
      <c r="E90" s="27">
        <f t="shared" si="3"/>
        <v>0.65</v>
      </c>
      <c r="G90" s="1">
        <v>0.5</v>
      </c>
      <c r="H90" s="1">
        <v>0.5</v>
      </c>
      <c r="J90" s="1">
        <f>DetailsTS14.1UK!B91/100</f>
        <v>0.6</v>
      </c>
      <c r="L90" s="1">
        <v>0.65</v>
      </c>
      <c r="M90" s="1">
        <v>0</v>
      </c>
      <c r="O90" s="20">
        <v>0.7</v>
      </c>
    </row>
    <row r="91" spans="1:15" ht="15">
      <c r="A91" s="28">
        <f t="shared" si="4"/>
        <v>1986</v>
      </c>
      <c r="B91" s="27">
        <v>0.5</v>
      </c>
      <c r="C91" s="27">
        <f>DetailsTS14.1UK!C92/100</f>
        <v>0.6</v>
      </c>
      <c r="D91" s="27">
        <v>0.56000000000000005</v>
      </c>
      <c r="E91" s="27">
        <f t="shared" si="3"/>
        <v>0.57999999999999996</v>
      </c>
      <c r="G91" s="1">
        <v>0.5</v>
      </c>
      <c r="H91" s="1">
        <v>0.5</v>
      </c>
      <c r="J91" s="1">
        <f>DetailsTS14.1UK!B92/100</f>
        <v>0.6</v>
      </c>
      <c r="L91" s="1">
        <v>0.57999999999999996</v>
      </c>
      <c r="M91" s="1">
        <v>0</v>
      </c>
      <c r="O91" s="20">
        <v>0.7</v>
      </c>
    </row>
    <row r="92" spans="1:15" ht="15">
      <c r="A92" s="28">
        <f t="shared" si="4"/>
        <v>1987</v>
      </c>
      <c r="B92" s="27">
        <v>0.38500000000000001</v>
      </c>
      <c r="C92" s="27">
        <f>DetailsTS14.1UK!C93/100</f>
        <v>0.6</v>
      </c>
      <c r="D92" s="27">
        <v>0.56000000000000005</v>
      </c>
      <c r="E92" s="27">
        <f t="shared" si="3"/>
        <v>0.56799999999999995</v>
      </c>
      <c r="G92" s="1">
        <v>0.38500000000000001</v>
      </c>
      <c r="H92" s="1">
        <v>0.38500000000000001</v>
      </c>
      <c r="J92" s="1">
        <f>DetailsTS14.1UK!B93/100</f>
        <v>0.6</v>
      </c>
      <c r="L92" s="1">
        <v>0.56799999999999995</v>
      </c>
      <c r="M92" s="1">
        <v>0</v>
      </c>
      <c r="O92" s="20">
        <v>0.6</v>
      </c>
    </row>
    <row r="93" spans="1:15" ht="15">
      <c r="A93" s="28">
        <f t="shared" si="4"/>
        <v>1988</v>
      </c>
      <c r="B93" s="27">
        <v>0.28000000000000003</v>
      </c>
      <c r="C93" s="27">
        <f>DetailsTS14.1UK!C94/100</f>
        <v>0.4</v>
      </c>
      <c r="D93" s="27">
        <v>0.56000000000000005</v>
      </c>
      <c r="E93" s="27">
        <f t="shared" si="3"/>
        <v>0.56799999999999995</v>
      </c>
      <c r="G93" s="1">
        <v>0.28000000000000003</v>
      </c>
      <c r="H93" s="1">
        <v>0.28000000000000003</v>
      </c>
      <c r="J93" s="1">
        <f>DetailsTS14.1UK!B94/100</f>
        <v>0.4</v>
      </c>
      <c r="L93" s="1">
        <v>0.56799999999999995</v>
      </c>
      <c r="M93" s="1">
        <v>0</v>
      </c>
      <c r="O93" s="20">
        <v>0.6</v>
      </c>
    </row>
    <row r="94" spans="1:15" ht="15">
      <c r="A94" s="28">
        <f t="shared" si="4"/>
        <v>1989</v>
      </c>
      <c r="B94" s="27">
        <v>0.28000000000000003</v>
      </c>
      <c r="C94" s="27">
        <f>DetailsTS14.1UK!C95/100</f>
        <v>0.4</v>
      </c>
      <c r="D94" s="27">
        <v>0.56000000000000005</v>
      </c>
      <c r="E94" s="27">
        <f t="shared" si="3"/>
        <v>0.56799999999999995</v>
      </c>
      <c r="G94" s="1">
        <v>0.28000000000000003</v>
      </c>
      <c r="H94" s="1">
        <v>0.28000000000000003</v>
      </c>
      <c r="J94" s="1">
        <f>DetailsTS14.1UK!B95/100</f>
        <v>0.4</v>
      </c>
      <c r="L94" s="1">
        <v>0.56799999999999995</v>
      </c>
      <c r="M94" s="1">
        <v>0</v>
      </c>
      <c r="O94" s="20">
        <v>0.6</v>
      </c>
    </row>
    <row r="95" spans="1:15" ht="15">
      <c r="A95" s="28">
        <f t="shared" si="4"/>
        <v>1990</v>
      </c>
      <c r="B95" s="27">
        <v>0.28000000000000003</v>
      </c>
      <c r="C95" s="27">
        <f>DetailsTS14.1UK!C96/100</f>
        <v>0.4</v>
      </c>
      <c r="D95" s="27">
        <v>0.53</v>
      </c>
      <c r="E95" s="27">
        <f t="shared" si="3"/>
        <v>0.56799999999999995</v>
      </c>
      <c r="G95" s="1">
        <v>0.28000000000000003</v>
      </c>
      <c r="H95" s="1">
        <v>0.28000000000000003</v>
      </c>
      <c r="J95" s="1">
        <f>DetailsTS14.1UK!B96/100</f>
        <v>0.4</v>
      </c>
      <c r="L95" s="1">
        <v>0.56799999999999995</v>
      </c>
      <c r="M95" s="1">
        <v>0</v>
      </c>
      <c r="O95" s="20">
        <v>0.5</v>
      </c>
    </row>
    <row r="96" spans="1:15" ht="15">
      <c r="A96" s="28">
        <f t="shared" si="4"/>
        <v>1991</v>
      </c>
      <c r="B96" s="27">
        <v>0.31</v>
      </c>
      <c r="C96" s="27">
        <f>DetailsTS14.1UK!C97/100</f>
        <v>0.4</v>
      </c>
      <c r="D96" s="27">
        <v>0.53</v>
      </c>
      <c r="E96" s="27">
        <f t="shared" si="3"/>
        <v>0.57899999999999996</v>
      </c>
      <c r="G96" s="1">
        <v>0.31</v>
      </c>
      <c r="H96" s="1">
        <v>0.31</v>
      </c>
      <c r="J96" s="1">
        <f>DetailsTS14.1UK!B97/100</f>
        <v>0.4</v>
      </c>
      <c r="L96" s="1">
        <v>0.56799999999999995</v>
      </c>
      <c r="M96" s="1">
        <v>1.0999999999999999E-2</v>
      </c>
      <c r="O96" s="20">
        <v>0.5</v>
      </c>
    </row>
    <row r="97" spans="1:15" ht="15">
      <c r="A97" s="28">
        <f t="shared" si="4"/>
        <v>1992</v>
      </c>
      <c r="B97" s="27">
        <v>0.31</v>
      </c>
      <c r="C97" s="27">
        <f>DetailsTS14.1UK!C98/100</f>
        <v>0.4</v>
      </c>
      <c r="D97" s="27">
        <v>0.53</v>
      </c>
      <c r="E97" s="27">
        <f t="shared" si="3"/>
        <v>0.57899999999999996</v>
      </c>
      <c r="G97" s="1">
        <v>0.31</v>
      </c>
      <c r="H97" s="1">
        <v>0.31</v>
      </c>
      <c r="J97" s="1">
        <f>DetailsTS14.1UK!B98/100</f>
        <v>0.4</v>
      </c>
      <c r="L97" s="1">
        <v>0.56799999999999995</v>
      </c>
      <c r="M97" s="1">
        <v>1.0999999999999999E-2</v>
      </c>
      <c r="O97" s="20">
        <v>0.5</v>
      </c>
    </row>
    <row r="98" spans="1:15" ht="15">
      <c r="A98" s="28">
        <f t="shared" si="4"/>
        <v>1993</v>
      </c>
      <c r="B98" s="27">
        <v>0.39600000000000002</v>
      </c>
      <c r="C98" s="27">
        <f>DetailsTS14.1UK!C99/100</f>
        <v>0.4</v>
      </c>
      <c r="D98" s="27">
        <v>0.53</v>
      </c>
      <c r="E98" s="27">
        <f t="shared" si="3"/>
        <v>0.59199999999999997</v>
      </c>
      <c r="G98" s="1">
        <v>0.39600000000000002</v>
      </c>
      <c r="H98" s="1">
        <v>0.39600000000000002</v>
      </c>
      <c r="J98" s="1">
        <f>DetailsTS14.1UK!B99/100</f>
        <v>0.4</v>
      </c>
      <c r="L98" s="1">
        <v>0.56799999999999995</v>
      </c>
      <c r="M98" s="1">
        <v>2.4E-2</v>
      </c>
      <c r="O98" s="20">
        <v>0.5</v>
      </c>
    </row>
    <row r="99" spans="1:15" ht="15">
      <c r="A99" s="28">
        <f t="shared" si="4"/>
        <v>1994</v>
      </c>
      <c r="B99" s="27">
        <v>0.39600000000000002</v>
      </c>
      <c r="C99" s="27">
        <f>DetailsTS14.1UK!C100/100</f>
        <v>0.4</v>
      </c>
      <c r="D99" s="27">
        <v>0.53</v>
      </c>
      <c r="E99" s="27">
        <f t="shared" si="3"/>
        <v>0.59199999999999997</v>
      </c>
      <c r="G99" s="1">
        <v>0.39600000000000002</v>
      </c>
      <c r="H99" s="1">
        <v>0.39600000000000002</v>
      </c>
      <c r="J99" s="1">
        <f>DetailsTS14.1UK!B100/100</f>
        <v>0.4</v>
      </c>
      <c r="L99" s="1">
        <v>0.56799999999999995</v>
      </c>
      <c r="M99" s="1">
        <v>2.4E-2</v>
      </c>
      <c r="O99" s="20">
        <v>0.5</v>
      </c>
    </row>
    <row r="100" spans="1:15" ht="15">
      <c r="A100" s="28">
        <f t="shared" si="4"/>
        <v>1995</v>
      </c>
      <c r="B100" s="27">
        <v>0.39600000000000002</v>
      </c>
      <c r="C100" s="27">
        <f>DetailsTS14.1UK!C101/100</f>
        <v>0.4</v>
      </c>
      <c r="D100" s="27">
        <v>0.53</v>
      </c>
      <c r="E100" s="27">
        <f t="shared" si="3"/>
        <v>0.59199999999999997</v>
      </c>
      <c r="G100" s="1">
        <v>0.39600000000000002</v>
      </c>
      <c r="H100" s="1">
        <v>0.39600000000000002</v>
      </c>
      <c r="J100" s="1">
        <f>DetailsTS14.1UK!B101/100</f>
        <v>0.4</v>
      </c>
      <c r="L100" s="1">
        <v>0.56799999999999995</v>
      </c>
      <c r="M100" s="1">
        <v>2.4E-2</v>
      </c>
      <c r="O100" s="20">
        <v>0.5</v>
      </c>
    </row>
    <row r="101" spans="1:15" ht="15">
      <c r="A101" s="28">
        <f t="shared" si="4"/>
        <v>1996</v>
      </c>
      <c r="B101" s="27">
        <v>0.39600000000000002</v>
      </c>
      <c r="C101" s="27">
        <f>DetailsTS14.1UK!C102/100</f>
        <v>0.4</v>
      </c>
      <c r="D101" s="27">
        <v>0.53</v>
      </c>
      <c r="E101" s="27">
        <f t="shared" si="3"/>
        <v>0.57900000000000007</v>
      </c>
      <c r="G101" s="1">
        <v>0.39600000000000002</v>
      </c>
      <c r="H101" s="1">
        <v>0.39600000000000002</v>
      </c>
      <c r="J101" s="1">
        <f>DetailsTS14.1UK!B102/100</f>
        <v>0.4</v>
      </c>
      <c r="L101" s="1">
        <v>0.54</v>
      </c>
      <c r="M101" s="1">
        <v>3.9E-2</v>
      </c>
      <c r="O101" s="20">
        <v>0.5</v>
      </c>
    </row>
    <row r="102" spans="1:15" ht="15">
      <c r="A102" s="28">
        <f t="shared" si="4"/>
        <v>1997</v>
      </c>
      <c r="B102" s="27">
        <v>0.39600000000000002</v>
      </c>
      <c r="C102" s="27">
        <f>DetailsTS14.1UK!C103/100</f>
        <v>0.4</v>
      </c>
      <c r="D102" s="27">
        <v>0.53</v>
      </c>
      <c r="E102" s="27">
        <f t="shared" si="3"/>
        <v>0.57900000000000007</v>
      </c>
      <c r="G102" s="1">
        <v>0.39600000000000002</v>
      </c>
      <c r="H102" s="1">
        <v>0.39600000000000002</v>
      </c>
      <c r="J102" s="1">
        <f>DetailsTS14.1UK!B103/100</f>
        <v>0.4</v>
      </c>
      <c r="L102" s="1">
        <v>0.54</v>
      </c>
      <c r="M102" s="1">
        <v>3.9E-2</v>
      </c>
      <c r="O102" s="20">
        <v>0.5</v>
      </c>
    </row>
    <row r="103" spans="1:15" ht="15">
      <c r="A103" s="28">
        <f t="shared" si="4"/>
        <v>1998</v>
      </c>
      <c r="B103" s="27">
        <v>0.39600000000000002</v>
      </c>
      <c r="C103" s="27">
        <f>DetailsTS14.1UK!C104/100</f>
        <v>0.4</v>
      </c>
      <c r="D103" s="27">
        <v>0.53</v>
      </c>
      <c r="E103" s="27">
        <f t="shared" si="3"/>
        <v>0.62</v>
      </c>
      <c r="G103" s="1">
        <v>0.39600000000000002</v>
      </c>
      <c r="H103" s="1">
        <v>0.39600000000000002</v>
      </c>
      <c r="J103" s="1">
        <f>DetailsTS14.1UK!B104/100</f>
        <v>0.4</v>
      </c>
      <c r="L103" s="1">
        <v>0.54</v>
      </c>
      <c r="M103" s="1">
        <v>0.08</v>
      </c>
      <c r="O103" s="20">
        <v>0.5</v>
      </c>
    </row>
    <row r="104" spans="1:15" ht="15">
      <c r="A104" s="28">
        <f t="shared" si="4"/>
        <v>1999</v>
      </c>
      <c r="B104" s="27">
        <v>0.39600000000000002</v>
      </c>
      <c r="C104" s="27">
        <f>DetailsTS14.1UK!C105/100</f>
        <v>0.4</v>
      </c>
      <c r="D104" s="27">
        <v>0.53</v>
      </c>
      <c r="E104" s="27">
        <f t="shared" si="3"/>
        <v>0.62</v>
      </c>
      <c r="G104" s="1">
        <v>0.39600000000000002</v>
      </c>
      <c r="H104" s="1">
        <v>0.39600000000000002</v>
      </c>
      <c r="J104" s="1">
        <f>DetailsTS14.1UK!B105/100</f>
        <v>0.4</v>
      </c>
      <c r="L104" s="1">
        <v>0.54</v>
      </c>
      <c r="M104" s="1">
        <v>0.08</v>
      </c>
      <c r="O104" s="20">
        <v>0.37</v>
      </c>
    </row>
    <row r="105" spans="1:15" ht="15">
      <c r="A105" s="28">
        <f t="shared" si="4"/>
        <v>2000</v>
      </c>
      <c r="B105" s="27">
        <v>0.39600000000000002</v>
      </c>
      <c r="C105" s="27">
        <f>DetailsTS14.1UK!C106/100</f>
        <v>0.4</v>
      </c>
      <c r="D105" s="27">
        <v>0.51</v>
      </c>
      <c r="E105" s="27">
        <f t="shared" si="3"/>
        <v>0.61249999999999993</v>
      </c>
      <c r="G105" s="1">
        <v>0.39600000000000002</v>
      </c>
      <c r="H105" s="1">
        <v>0.39600000000000002</v>
      </c>
      <c r="J105" s="1">
        <f>DetailsTS14.1UK!B106/100</f>
        <v>0.4</v>
      </c>
      <c r="L105" s="1">
        <v>0.53249999999999997</v>
      </c>
      <c r="M105" s="1">
        <v>0.08</v>
      </c>
      <c r="O105" s="20">
        <v>0.37</v>
      </c>
    </row>
    <row r="106" spans="1:15" ht="15">
      <c r="A106" s="28">
        <f t="shared" si="4"/>
        <v>2001</v>
      </c>
      <c r="B106" s="27">
        <v>0.38600000000000001</v>
      </c>
      <c r="C106" s="27">
        <f>DetailsTS14.1UK!C107/100</f>
        <v>0.4</v>
      </c>
      <c r="D106" s="27">
        <v>0.48499999999999999</v>
      </c>
      <c r="E106" s="27">
        <f t="shared" si="3"/>
        <v>0.60749999999999993</v>
      </c>
      <c r="F106" s="5"/>
      <c r="G106" s="1">
        <v>0.38600000000000001</v>
      </c>
      <c r="H106" s="1">
        <v>0.38600000000000001</v>
      </c>
      <c r="J106" s="1">
        <f>DetailsTS14.1UK!B107/100</f>
        <v>0.4</v>
      </c>
      <c r="L106" s="1">
        <v>0.52749999999999997</v>
      </c>
      <c r="M106" s="1">
        <v>0.08</v>
      </c>
      <c r="O106" s="20">
        <v>0.37</v>
      </c>
    </row>
    <row r="107" spans="1:15" ht="15">
      <c r="A107" s="28">
        <f t="shared" si="4"/>
        <v>2002</v>
      </c>
      <c r="B107" s="27">
        <v>0.38600000000000001</v>
      </c>
      <c r="C107" s="27">
        <f>DetailsTS14.1UK!C108/100</f>
        <v>0.4</v>
      </c>
      <c r="D107" s="27">
        <v>0.48499999999999999</v>
      </c>
      <c r="E107" s="27">
        <f t="shared" si="3"/>
        <v>0.57579999999999998</v>
      </c>
      <c r="G107" s="1">
        <v>0.38600000000000001</v>
      </c>
      <c r="H107" s="1">
        <v>0.38600000000000001</v>
      </c>
      <c r="J107" s="1">
        <f>DetailsTS14.1UK!B108/100</f>
        <v>0.4</v>
      </c>
      <c r="L107" s="1">
        <v>0.49580000000000002</v>
      </c>
      <c r="M107" s="1">
        <v>0.08</v>
      </c>
      <c r="O107" s="20">
        <v>0.37</v>
      </c>
    </row>
    <row r="108" spans="1:15" ht="15">
      <c r="A108" s="28">
        <f t="shared" si="4"/>
        <v>2003</v>
      </c>
      <c r="B108" s="27">
        <v>0.35</v>
      </c>
      <c r="C108" s="27">
        <f>DetailsTS14.1UK!C109/100</f>
        <v>0.4</v>
      </c>
      <c r="D108" s="27">
        <v>0.48499999999999999</v>
      </c>
      <c r="E108" s="27">
        <f t="shared" si="3"/>
        <v>0.56089999999999995</v>
      </c>
      <c r="G108" s="1">
        <v>0.35</v>
      </c>
      <c r="H108" s="1">
        <v>0.35</v>
      </c>
      <c r="J108" s="1">
        <f>DetailsTS14.1UK!B109/100</f>
        <v>0.4</v>
      </c>
      <c r="L108" s="1">
        <v>0.48089999999999999</v>
      </c>
      <c r="M108" s="1">
        <v>0.08</v>
      </c>
      <c r="O108" s="20">
        <v>0.37</v>
      </c>
    </row>
    <row r="109" spans="1:15" ht="15">
      <c r="A109" s="28">
        <f t="shared" si="4"/>
        <v>2004</v>
      </c>
      <c r="B109" s="27">
        <v>0.35</v>
      </c>
      <c r="C109" s="27">
        <f>DetailsTS14.1UK!C110/100</f>
        <v>0.4</v>
      </c>
      <c r="D109" s="27">
        <v>0.45</v>
      </c>
      <c r="E109" s="27">
        <f t="shared" si="3"/>
        <v>0.56089999999999995</v>
      </c>
      <c r="G109" s="1">
        <v>0.35</v>
      </c>
      <c r="H109" s="1">
        <v>0.35</v>
      </c>
      <c r="J109" s="1">
        <f>DetailsTS14.1UK!B110/100</f>
        <v>0.4</v>
      </c>
      <c r="L109" s="1">
        <v>0.48089999999999999</v>
      </c>
      <c r="M109" s="1">
        <v>0.08</v>
      </c>
      <c r="O109" s="20">
        <v>0.37</v>
      </c>
    </row>
    <row r="110" spans="1:15" ht="15">
      <c r="A110" s="28">
        <f t="shared" si="4"/>
        <v>2005</v>
      </c>
      <c r="B110" s="27">
        <v>0.35</v>
      </c>
      <c r="C110" s="27">
        <f>DetailsTS14.1UK!C111/100</f>
        <v>0.4</v>
      </c>
      <c r="D110" s="27">
        <v>0.42</v>
      </c>
      <c r="E110" s="27">
        <f t="shared" si="3"/>
        <v>0.56089999999999995</v>
      </c>
      <c r="G110" s="1">
        <v>0.35</v>
      </c>
      <c r="H110" s="1">
        <v>0.35</v>
      </c>
      <c r="J110" s="1">
        <f>DetailsTS14.1UK!B111/100</f>
        <v>0.4</v>
      </c>
      <c r="L110" s="1">
        <v>0.48089999999999999</v>
      </c>
      <c r="M110" s="1">
        <v>0.08</v>
      </c>
      <c r="O110" s="20">
        <v>0.37</v>
      </c>
    </row>
    <row r="111" spans="1:15" ht="15">
      <c r="A111" s="28">
        <f t="shared" si="4"/>
        <v>2006</v>
      </c>
      <c r="B111" s="27">
        <v>0.35</v>
      </c>
      <c r="C111" s="27">
        <f>DetailsTS14.1UK!C112/100</f>
        <v>0.4</v>
      </c>
      <c r="D111" s="27">
        <v>0.42</v>
      </c>
      <c r="E111" s="27">
        <f t="shared" si="3"/>
        <v>0.48000000000000004</v>
      </c>
      <c r="G111" s="1">
        <v>0.35</v>
      </c>
      <c r="H111" s="1">
        <v>0.35</v>
      </c>
      <c r="J111" s="1">
        <f>DetailsTS14.1UK!B112/100</f>
        <v>0.4</v>
      </c>
      <c r="L111" s="1">
        <v>0.4</v>
      </c>
      <c r="M111" s="1">
        <v>0.08</v>
      </c>
    </row>
    <row r="112" spans="1:15" ht="15">
      <c r="A112" s="28">
        <f t="shared" si="4"/>
        <v>2007</v>
      </c>
      <c r="B112" s="27">
        <v>0.35</v>
      </c>
      <c r="C112" s="27">
        <f>DetailsTS14.1UK!C113/100</f>
        <v>0.4</v>
      </c>
      <c r="D112" s="27">
        <v>0.45</v>
      </c>
      <c r="E112" s="27">
        <f t="shared" si="3"/>
        <v>0.48000000000000004</v>
      </c>
      <c r="G112" s="1">
        <v>0.35</v>
      </c>
      <c r="H112" s="1">
        <v>0.35</v>
      </c>
      <c r="J112" s="1">
        <f>DetailsTS14.1UK!B113/100</f>
        <v>0.4</v>
      </c>
      <c r="L112" s="1">
        <v>0.4</v>
      </c>
      <c r="M112" s="1">
        <v>0.08</v>
      </c>
    </row>
    <row r="113" spans="1:13" ht="15">
      <c r="A113" s="28">
        <f t="shared" si="4"/>
        <v>2008</v>
      </c>
      <c r="B113" s="27">
        <v>0.35</v>
      </c>
      <c r="C113" s="27">
        <f>DetailsTS14.1UK!C114/100</f>
        <v>0.4</v>
      </c>
      <c r="D113" s="27">
        <v>0.45</v>
      </c>
      <c r="E113" s="27">
        <f t="shared" si="3"/>
        <v>0.48000000000000004</v>
      </c>
      <c r="G113" s="1">
        <v>0.35</v>
      </c>
      <c r="H113" s="1">
        <v>0.35</v>
      </c>
      <c r="J113" s="1">
        <f>DetailsTS14.1UK!B114/100</f>
        <v>0.4</v>
      </c>
      <c r="L113" s="1">
        <v>0.4</v>
      </c>
      <c r="M113" s="1">
        <v>0.08</v>
      </c>
    </row>
    <row r="114" spans="1:13" ht="15">
      <c r="A114" s="28">
        <f t="shared" si="4"/>
        <v>2009</v>
      </c>
      <c r="B114" s="27">
        <v>0.35</v>
      </c>
      <c r="C114" s="27">
        <f>DetailsTS14.1UK!C115/100</f>
        <v>0.4</v>
      </c>
      <c r="D114" s="27">
        <v>0.45</v>
      </c>
      <c r="E114" s="27">
        <f t="shared" si="3"/>
        <v>0.48000000000000004</v>
      </c>
      <c r="G114" s="1">
        <v>0.35</v>
      </c>
      <c r="H114" s="1">
        <v>0.35</v>
      </c>
      <c r="J114" s="1">
        <f>DetailsTS14.1UK!B115/100</f>
        <v>0.4</v>
      </c>
      <c r="L114" s="1">
        <v>0.4</v>
      </c>
      <c r="M114" s="1">
        <v>0.08</v>
      </c>
    </row>
    <row r="115" spans="1:13" ht="15">
      <c r="A115" s="28">
        <f t="shared" si="4"/>
        <v>2010</v>
      </c>
      <c r="B115" s="27">
        <v>0.35</v>
      </c>
      <c r="C115" s="27">
        <f>DetailsTS14.1UK!C116/100</f>
        <v>0.5</v>
      </c>
      <c r="D115" s="27">
        <v>0.45</v>
      </c>
      <c r="E115" s="27">
        <f t="shared" si="3"/>
        <v>0.49</v>
      </c>
      <c r="G115" s="1">
        <v>0.35</v>
      </c>
      <c r="H115" s="1">
        <v>0.35</v>
      </c>
      <c r="J115" s="1">
        <f>DetailsTS14.1UK!B116/100</f>
        <v>0.5</v>
      </c>
      <c r="L115" s="1">
        <v>0.41</v>
      </c>
      <c r="M115" s="1">
        <v>0.08</v>
      </c>
    </row>
    <row r="116" spans="1:13" ht="15">
      <c r="A116" s="28">
        <f t="shared" si="4"/>
        <v>2011</v>
      </c>
      <c r="B116" s="27">
        <v>0.35</v>
      </c>
      <c r="C116" s="27">
        <f>DetailsTS14.1UK!C117/100</f>
        <v>0.5</v>
      </c>
      <c r="D116" s="27">
        <v>0.45</v>
      </c>
      <c r="E116" s="27">
        <f t="shared" si="3"/>
        <v>0.49</v>
      </c>
      <c r="G116" s="1">
        <v>0.35</v>
      </c>
      <c r="H116" s="1">
        <v>0.35</v>
      </c>
      <c r="J116" s="1">
        <f>DetailsTS14.1UK!B117/100</f>
        <v>0.5</v>
      </c>
      <c r="L116" s="1">
        <v>0.41</v>
      </c>
      <c r="M116" s="1">
        <v>0.08</v>
      </c>
    </row>
    <row r="117" spans="1:13" ht="15">
      <c r="A117" s="28">
        <f t="shared" si="4"/>
        <v>2012</v>
      </c>
      <c r="B117" s="27">
        <v>0.35</v>
      </c>
      <c r="C117" s="27">
        <v>0.5</v>
      </c>
      <c r="D117" s="27">
        <v>0.45</v>
      </c>
      <c r="E117" s="27">
        <f>L117+M117</f>
        <v>0.53</v>
      </c>
      <c r="G117" s="1">
        <f>B117</f>
        <v>0.35</v>
      </c>
      <c r="J117" s="1">
        <f>C117</f>
        <v>0.5</v>
      </c>
      <c r="L117" s="1">
        <v>0.45</v>
      </c>
      <c r="M117" s="1">
        <v>0.08</v>
      </c>
    </row>
    <row r="118" spans="1:13" ht="15.75" thickBot="1">
      <c r="A118" s="29">
        <v>2013</v>
      </c>
      <c r="B118" s="30">
        <v>0.39600000000000002</v>
      </c>
      <c r="C118" s="30">
        <v>0.45</v>
      </c>
      <c r="D118" s="30">
        <v>0.45</v>
      </c>
      <c r="E118" s="30">
        <f>L118+M118</f>
        <v>0.53</v>
      </c>
      <c r="G118" s="1">
        <f>B118</f>
        <v>0.39600000000000002</v>
      </c>
      <c r="J118" s="1">
        <f>C118</f>
        <v>0.45</v>
      </c>
      <c r="L118" s="1">
        <v>0.45</v>
      </c>
      <c r="M118" s="1">
        <v>0.08</v>
      </c>
    </row>
    <row r="119" spans="1:13" ht="6" customHeight="1" thickTop="1">
      <c r="D119" s="3"/>
    </row>
    <row r="120" spans="1:13" ht="6" customHeight="1">
      <c r="D120" s="3"/>
    </row>
    <row r="121" spans="1:13" ht="71.25" customHeight="1">
      <c r="A121" s="41" t="s">
        <v>21</v>
      </c>
      <c r="B121" s="41"/>
      <c r="C121" s="41"/>
      <c r="D121" s="41"/>
      <c r="E121" s="41"/>
      <c r="F121" s="41"/>
    </row>
    <row r="122" spans="1:13" ht="76.5" customHeight="1">
      <c r="A122" s="42" t="s">
        <v>90</v>
      </c>
      <c r="B122" s="42"/>
      <c r="C122" s="42"/>
      <c r="D122" s="42"/>
      <c r="E122" s="42"/>
      <c r="F122" s="42"/>
    </row>
    <row r="123" spans="1:13" ht="30" customHeight="1">
      <c r="A123" s="43" t="s">
        <v>89</v>
      </c>
      <c r="B123" s="43"/>
      <c r="C123" s="43"/>
      <c r="D123" s="43"/>
      <c r="E123" s="43"/>
      <c r="F123" s="43"/>
    </row>
    <row r="124" spans="1:13" ht="16.5" customHeight="1">
      <c r="A124" s="2" t="s">
        <v>20</v>
      </c>
      <c r="D124" s="3"/>
    </row>
    <row r="125" spans="1:13">
      <c r="D125" s="3"/>
    </row>
    <row r="126" spans="1:13">
      <c r="D126" s="3"/>
    </row>
    <row r="127" spans="1:13">
      <c r="D127" s="3"/>
    </row>
    <row r="128" spans="1:13">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sheetData>
  <mergeCells count="4">
    <mergeCell ref="A3:E3"/>
    <mergeCell ref="A121:F121"/>
    <mergeCell ref="A122:F122"/>
    <mergeCell ref="A123:F123"/>
  </mergeCells>
  <phoneticPr fontId="2" type="noConversion"/>
  <printOptions horizontalCentered="1" verticalCentered="1"/>
  <pageMargins left="0.78740157480314965" right="0.78740157480314965" top="0.39370078740157483" bottom="0.23622047244094491" header="0.31496062992125984" footer="0.19685039370078741"/>
  <pageSetup paperSize="9" scale="38"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2:I173"/>
  <sheetViews>
    <sheetView workbookViewId="0">
      <pane xSplit="1" ySplit="4" topLeftCell="B116" activePane="bottomRight" state="frozen"/>
      <selection pane="topRight" activeCell="B1" sqref="B1"/>
      <selection pane="bottomLeft" activeCell="A10" sqref="A10"/>
      <selection pane="bottomRight" activeCell="B124" sqref="B124"/>
    </sheetView>
  </sheetViews>
  <sheetFormatPr defaultColWidth="10.85546875" defaultRowHeight="12.75"/>
  <cols>
    <col min="1" max="5" width="20.85546875" customWidth="1"/>
  </cols>
  <sheetData>
    <row r="2" spans="1:5" ht="13.5" thickBot="1">
      <c r="B2" s="4"/>
      <c r="C2" s="4"/>
      <c r="D2" s="4"/>
      <c r="E2" s="4"/>
    </row>
    <row r="3" spans="1:5" ht="60" customHeight="1" thickTop="1" thickBot="1">
      <c r="A3" s="38" t="s">
        <v>88</v>
      </c>
      <c r="B3" s="39"/>
      <c r="C3" s="39"/>
      <c r="D3" s="39"/>
      <c r="E3" s="40"/>
    </row>
    <row r="4" spans="1:5" ht="69.95" customHeight="1" thickTop="1" thickBot="1">
      <c r="A4" s="24"/>
      <c r="B4" s="31" t="s">
        <v>34</v>
      </c>
      <c r="C4" s="31" t="s">
        <v>35</v>
      </c>
      <c r="D4" s="31" t="s">
        <v>36</v>
      </c>
      <c r="E4" s="31" t="s">
        <v>46</v>
      </c>
    </row>
    <row r="5" spans="1:5" ht="15.75" thickTop="1">
      <c r="A5" s="25">
        <v>1900</v>
      </c>
      <c r="B5" s="26">
        <v>0</v>
      </c>
      <c r="C5" s="26">
        <f>DetailsTS14.2UK!B20/100</f>
        <v>0.08</v>
      </c>
      <c r="D5" s="26">
        <v>0</v>
      </c>
      <c r="E5" s="26">
        <v>0.02</v>
      </c>
    </row>
    <row r="6" spans="1:5" ht="15">
      <c r="A6" s="28">
        <f>A5+1</f>
        <v>1901</v>
      </c>
      <c r="B6" s="27">
        <v>0</v>
      </c>
      <c r="C6" s="27">
        <f>DetailsTS14.2UK!B21/100</f>
        <v>0.08</v>
      </c>
      <c r="D6" s="27">
        <v>0</v>
      </c>
      <c r="E6" s="27">
        <v>0.05</v>
      </c>
    </row>
    <row r="7" spans="1:5" ht="15">
      <c r="A7" s="28">
        <f t="shared" ref="A7:A70" si="0">A6+1</f>
        <v>1902</v>
      </c>
      <c r="B7" s="27">
        <v>0</v>
      </c>
      <c r="C7" s="27">
        <f>DetailsTS14.2UK!B22/100</f>
        <v>0.08</v>
      </c>
      <c r="D7" s="27">
        <v>0</v>
      </c>
      <c r="E7" s="27">
        <v>0.05</v>
      </c>
    </row>
    <row r="8" spans="1:5" ht="15">
      <c r="A8" s="28">
        <f t="shared" si="0"/>
        <v>1903</v>
      </c>
      <c r="B8" s="27">
        <v>0</v>
      </c>
      <c r="C8" s="27">
        <f>DetailsTS14.2UK!B23/100</f>
        <v>0.08</v>
      </c>
      <c r="D8" s="27">
        <v>0</v>
      </c>
      <c r="E8" s="27">
        <v>0.05</v>
      </c>
    </row>
    <row r="9" spans="1:5" ht="15">
      <c r="A9" s="28">
        <f t="shared" si="0"/>
        <v>1904</v>
      </c>
      <c r="B9" s="27">
        <v>0</v>
      </c>
      <c r="C9" s="27">
        <f>DetailsTS14.2UK!B24/100</f>
        <v>0.08</v>
      </c>
      <c r="D9" s="27">
        <v>0</v>
      </c>
      <c r="E9" s="27">
        <v>0.05</v>
      </c>
    </row>
    <row r="10" spans="1:5" ht="15">
      <c r="A10" s="28">
        <f t="shared" si="0"/>
        <v>1905</v>
      </c>
      <c r="B10" s="27">
        <v>0</v>
      </c>
      <c r="C10" s="27">
        <f>DetailsTS14.2UK!B25/100</f>
        <v>0.08</v>
      </c>
      <c r="D10" s="27">
        <v>0</v>
      </c>
      <c r="E10" s="27">
        <v>0.05</v>
      </c>
    </row>
    <row r="11" spans="1:5" ht="15">
      <c r="A11" s="28">
        <f t="shared" si="0"/>
        <v>1906</v>
      </c>
      <c r="B11" s="27">
        <v>0</v>
      </c>
      <c r="C11" s="27">
        <f>DetailsTS14.2UK!B26/100</f>
        <v>0.08</v>
      </c>
      <c r="D11" s="27">
        <v>0</v>
      </c>
      <c r="E11" s="27">
        <v>0.05</v>
      </c>
    </row>
    <row r="12" spans="1:5" ht="15">
      <c r="A12" s="28">
        <f t="shared" si="0"/>
        <v>1907</v>
      </c>
      <c r="B12" s="27">
        <v>0</v>
      </c>
      <c r="C12" s="27">
        <f>DetailsTS14.2UK!B27/100</f>
        <v>0.15</v>
      </c>
      <c r="D12" s="27">
        <v>0</v>
      </c>
      <c r="E12" s="27">
        <v>0.05</v>
      </c>
    </row>
    <row r="13" spans="1:5" ht="15">
      <c r="A13" s="28">
        <f t="shared" si="0"/>
        <v>1908</v>
      </c>
      <c r="B13" s="27">
        <v>0</v>
      </c>
      <c r="C13" s="27">
        <f>DetailsTS14.2UK!B28/100</f>
        <v>0.15</v>
      </c>
      <c r="D13" s="27">
        <v>0</v>
      </c>
      <c r="E13" s="27">
        <v>0.05</v>
      </c>
    </row>
    <row r="14" spans="1:5" ht="15">
      <c r="A14" s="28">
        <f t="shared" si="0"/>
        <v>1909</v>
      </c>
      <c r="B14" s="27">
        <v>0</v>
      </c>
      <c r="C14" s="27">
        <f>DetailsTS14.2UK!B29/100</f>
        <v>0.15</v>
      </c>
      <c r="D14" s="27">
        <v>0</v>
      </c>
      <c r="E14" s="27">
        <v>0.05</v>
      </c>
    </row>
    <row r="15" spans="1:5" ht="15">
      <c r="A15" s="28">
        <f t="shared" si="0"/>
        <v>1910</v>
      </c>
      <c r="B15" s="27">
        <v>0</v>
      </c>
      <c r="C15" s="27">
        <f>DetailsTS14.2UK!B30/100</f>
        <v>0.15</v>
      </c>
      <c r="D15" s="27">
        <v>0</v>
      </c>
      <c r="E15" s="27">
        <v>6.5000000000000002E-2</v>
      </c>
    </row>
    <row r="16" spans="1:5" ht="15">
      <c r="A16" s="28">
        <f t="shared" si="0"/>
        <v>1911</v>
      </c>
      <c r="B16" s="27">
        <v>0</v>
      </c>
      <c r="C16" s="27">
        <f>DetailsTS14.2UK!B31/100</f>
        <v>0.15</v>
      </c>
      <c r="D16" s="27">
        <v>0</v>
      </c>
      <c r="E16" s="27">
        <v>6.5000000000000002E-2</v>
      </c>
    </row>
    <row r="17" spans="1:5" ht="15">
      <c r="A17" s="28">
        <f t="shared" si="0"/>
        <v>1912</v>
      </c>
      <c r="B17" s="27">
        <v>0</v>
      </c>
      <c r="C17" s="27">
        <f>DetailsTS14.2UK!B32/100</f>
        <v>0.15</v>
      </c>
      <c r="D17" s="27">
        <v>0</v>
      </c>
      <c r="E17" s="27">
        <v>6.5000000000000002E-2</v>
      </c>
    </row>
    <row r="18" spans="1:5" ht="15">
      <c r="A18" s="28">
        <f t="shared" si="0"/>
        <v>1913</v>
      </c>
      <c r="B18" s="27">
        <v>0</v>
      </c>
      <c r="C18" s="27">
        <f>DetailsTS14.2UK!B33/100</f>
        <v>0.15</v>
      </c>
      <c r="D18" s="27">
        <v>0</v>
      </c>
      <c r="E18" s="27">
        <v>6.5000000000000002E-2</v>
      </c>
    </row>
    <row r="19" spans="1:5" ht="15">
      <c r="A19" s="28">
        <f t="shared" si="0"/>
        <v>1914</v>
      </c>
      <c r="B19" s="27">
        <v>0</v>
      </c>
      <c r="C19" s="27">
        <f>DetailsTS14.2UK!B34/100</f>
        <v>0.2</v>
      </c>
      <c r="D19" s="27">
        <v>0</v>
      </c>
      <c r="E19" s="27">
        <v>6.5000000000000002E-2</v>
      </c>
    </row>
    <row r="20" spans="1:5" ht="15">
      <c r="A20" s="28">
        <f t="shared" si="0"/>
        <v>1915</v>
      </c>
      <c r="B20" s="27">
        <v>0</v>
      </c>
      <c r="C20" s="27">
        <f>DetailsTS14.2UK!B35/100</f>
        <v>0.2</v>
      </c>
      <c r="D20" s="27">
        <v>0</v>
      </c>
      <c r="E20" s="27">
        <v>6.5000000000000002E-2</v>
      </c>
    </row>
    <row r="21" spans="1:5" ht="15">
      <c r="A21" s="28">
        <f t="shared" si="0"/>
        <v>1916</v>
      </c>
      <c r="B21" s="27">
        <v>0.1</v>
      </c>
      <c r="C21" s="27">
        <f>DetailsTS14.2UK!B36/100</f>
        <v>0.2</v>
      </c>
      <c r="D21" s="27">
        <v>0</v>
      </c>
      <c r="E21" s="27">
        <v>6.5000000000000002E-2</v>
      </c>
    </row>
    <row r="22" spans="1:5" ht="15">
      <c r="A22" s="28">
        <f t="shared" si="0"/>
        <v>1917</v>
      </c>
      <c r="B22" s="27">
        <v>0.16667000000000001</v>
      </c>
      <c r="C22" s="27">
        <f>DetailsTS14.2UK!B37/100</f>
        <v>0.2</v>
      </c>
      <c r="D22" s="27">
        <v>0</v>
      </c>
      <c r="E22" s="27">
        <v>0.18</v>
      </c>
    </row>
    <row r="23" spans="1:5" ht="15">
      <c r="A23" s="28">
        <f t="shared" si="0"/>
        <v>1918</v>
      </c>
      <c r="B23" s="27">
        <v>0.25</v>
      </c>
      <c r="C23" s="27">
        <f>DetailsTS14.2UK!B38/100</f>
        <v>0.2</v>
      </c>
      <c r="D23" s="27">
        <v>0</v>
      </c>
      <c r="E23" s="27">
        <v>0.18</v>
      </c>
    </row>
    <row r="24" spans="1:5" ht="15">
      <c r="A24" s="28">
        <f t="shared" si="0"/>
        <v>1919</v>
      </c>
      <c r="B24" s="27">
        <v>0.25</v>
      </c>
      <c r="C24" s="27">
        <f>DetailsTS14.2UK!B39/100</f>
        <v>0.4</v>
      </c>
      <c r="D24" s="27">
        <v>0.35</v>
      </c>
      <c r="E24" s="27">
        <v>0.18</v>
      </c>
    </row>
    <row r="25" spans="1:5" ht="15">
      <c r="A25" s="28">
        <f t="shared" si="0"/>
        <v>1920</v>
      </c>
      <c r="B25" s="27">
        <v>0.25</v>
      </c>
      <c r="C25" s="27">
        <f>DetailsTS14.2UK!B40/100</f>
        <v>0.4</v>
      </c>
      <c r="D25" s="27">
        <v>0.35</v>
      </c>
      <c r="E25" s="27">
        <v>0.28999999999999998</v>
      </c>
    </row>
    <row r="26" spans="1:5" ht="15">
      <c r="A26" s="28">
        <f t="shared" si="0"/>
        <v>1921</v>
      </c>
      <c r="B26" s="27">
        <v>0.25</v>
      </c>
      <c r="C26" s="27">
        <f>DetailsTS14.2UK!B41/100</f>
        <v>0.4</v>
      </c>
      <c r="D26" s="27">
        <v>0.35</v>
      </c>
      <c r="E26" s="27">
        <v>0.28999999999999998</v>
      </c>
    </row>
    <row r="27" spans="1:5" ht="15">
      <c r="A27" s="28">
        <f t="shared" si="0"/>
        <v>1922</v>
      </c>
      <c r="B27" s="27">
        <v>0.25</v>
      </c>
      <c r="C27" s="27">
        <f>DetailsTS14.2UK!B42/100</f>
        <v>0.4</v>
      </c>
      <c r="D27" s="27">
        <v>0.15</v>
      </c>
      <c r="E27" s="27">
        <v>0.28999999999999998</v>
      </c>
    </row>
    <row r="28" spans="1:5" ht="15">
      <c r="A28" s="28">
        <f t="shared" si="0"/>
        <v>1923</v>
      </c>
      <c r="B28" s="27">
        <v>0.25</v>
      </c>
      <c r="C28" s="27">
        <f>DetailsTS14.2UK!B43/100</f>
        <v>0.4</v>
      </c>
      <c r="D28" s="27">
        <v>0.15</v>
      </c>
      <c r="E28" s="27">
        <v>0.28999999999999998</v>
      </c>
    </row>
    <row r="29" spans="1:5" ht="15">
      <c r="A29" s="28">
        <f t="shared" si="0"/>
        <v>1924</v>
      </c>
      <c r="B29" s="27">
        <v>0.33750000000000002</v>
      </c>
      <c r="C29" s="27">
        <f>DetailsTS14.2UK!B44/100</f>
        <v>0.4</v>
      </c>
      <c r="D29" s="27">
        <v>0.15</v>
      </c>
      <c r="E29" s="27">
        <v>0.28999999999999998</v>
      </c>
    </row>
    <row r="30" spans="1:5" ht="15">
      <c r="A30" s="28">
        <f t="shared" si="0"/>
        <v>1925</v>
      </c>
      <c r="B30" s="27">
        <v>0.4</v>
      </c>
      <c r="C30" s="27">
        <f>DetailsTS14.2UK!B45/100</f>
        <v>0.4</v>
      </c>
      <c r="D30" s="27">
        <v>0.15</v>
      </c>
      <c r="E30" s="27">
        <v>0.28999999999999998</v>
      </c>
    </row>
    <row r="31" spans="1:5" ht="15">
      <c r="A31" s="28">
        <f t="shared" si="0"/>
        <v>1926</v>
      </c>
      <c r="B31" s="27">
        <v>0.23330000000000001</v>
      </c>
      <c r="C31" s="27">
        <f>DetailsTS14.2UK!B46/100</f>
        <v>0.4</v>
      </c>
      <c r="D31" s="27">
        <v>0.15</v>
      </c>
      <c r="E31" s="27">
        <v>0.28999999999999998</v>
      </c>
    </row>
    <row r="32" spans="1:5" ht="15">
      <c r="A32" s="28">
        <f t="shared" si="0"/>
        <v>1927</v>
      </c>
      <c r="B32" s="27">
        <v>0.2</v>
      </c>
      <c r="C32" s="27">
        <f>DetailsTS14.2UK!B47/100</f>
        <v>0.4</v>
      </c>
      <c r="D32" s="27">
        <v>0.15</v>
      </c>
      <c r="E32" s="27">
        <v>0.25</v>
      </c>
    </row>
    <row r="33" spans="1:6" ht="15">
      <c r="A33" s="28">
        <f t="shared" si="0"/>
        <v>1928</v>
      </c>
      <c r="B33" s="27">
        <v>0.2</v>
      </c>
      <c r="C33" s="27">
        <f>DetailsTS14.2UK!B48/100</f>
        <v>0.4</v>
      </c>
      <c r="D33" s="27">
        <v>0.15</v>
      </c>
      <c r="E33" s="27">
        <v>0.25</v>
      </c>
    </row>
    <row r="34" spans="1:6" ht="15">
      <c r="A34" s="28">
        <f t="shared" si="0"/>
        <v>1929</v>
      </c>
      <c r="B34" s="27">
        <v>0.2</v>
      </c>
      <c r="C34" s="27">
        <f>DetailsTS14.2UK!B49/100</f>
        <v>0.4</v>
      </c>
      <c r="D34" s="27">
        <v>0.15</v>
      </c>
      <c r="E34" s="27">
        <v>0.25</v>
      </c>
    </row>
    <row r="35" spans="1:6" ht="15">
      <c r="A35" s="28">
        <f t="shared" si="0"/>
        <v>1930</v>
      </c>
      <c r="B35" s="27">
        <v>0.2</v>
      </c>
      <c r="C35" s="27">
        <f>DetailsTS14.2UK!B50/100</f>
        <v>0.5</v>
      </c>
      <c r="D35" s="27">
        <v>0.15</v>
      </c>
      <c r="E35" s="27">
        <v>0.25</v>
      </c>
    </row>
    <row r="36" spans="1:6" ht="15">
      <c r="A36" s="28">
        <f t="shared" si="0"/>
        <v>1931</v>
      </c>
      <c r="B36" s="27">
        <v>0.2</v>
      </c>
      <c r="C36" s="27">
        <f>DetailsTS14.2UK!B51/100</f>
        <v>0.5</v>
      </c>
      <c r="D36" s="27">
        <v>0.15</v>
      </c>
      <c r="E36" s="27">
        <v>0.25</v>
      </c>
    </row>
    <row r="37" spans="1:6" ht="15">
      <c r="A37" s="28">
        <f t="shared" si="0"/>
        <v>1932</v>
      </c>
      <c r="B37" s="27">
        <v>0.34583000000000003</v>
      </c>
      <c r="C37" s="27">
        <f>DetailsTS14.2UK!B52/100</f>
        <v>0.5</v>
      </c>
      <c r="D37" s="27">
        <v>0.15</v>
      </c>
      <c r="E37" s="27">
        <v>0.25</v>
      </c>
      <c r="F37" s="5"/>
    </row>
    <row r="38" spans="1:6" ht="15">
      <c r="A38" s="28">
        <f t="shared" si="0"/>
        <v>1933</v>
      </c>
      <c r="B38" s="27">
        <v>0.45</v>
      </c>
      <c r="C38" s="27">
        <f>DetailsTS14.2UK!B53/100</f>
        <v>0.5</v>
      </c>
      <c r="D38" s="27">
        <v>0.15</v>
      </c>
      <c r="E38" s="27">
        <v>0.25</v>
      </c>
    </row>
    <row r="39" spans="1:6" ht="15">
      <c r="A39" s="28">
        <f t="shared" si="0"/>
        <v>1934</v>
      </c>
      <c r="B39" s="27">
        <v>0.54583000000000004</v>
      </c>
      <c r="C39" s="27">
        <f>DetailsTS14.2UK!B54/100</f>
        <v>0.5</v>
      </c>
      <c r="D39" s="27">
        <v>0.15</v>
      </c>
      <c r="E39" s="27">
        <v>0.25</v>
      </c>
    </row>
    <row r="40" spans="1:6" ht="15">
      <c r="A40" s="28">
        <f t="shared" si="0"/>
        <v>1935</v>
      </c>
      <c r="B40" s="27">
        <v>0.63332999999999995</v>
      </c>
      <c r="C40" s="27">
        <f>DetailsTS14.2UK!B55/100</f>
        <v>0.5</v>
      </c>
      <c r="D40" s="27">
        <v>0.15</v>
      </c>
      <c r="E40" s="27">
        <v>0.25</v>
      </c>
    </row>
    <row r="41" spans="1:6" ht="15">
      <c r="A41" s="28">
        <f t="shared" si="0"/>
        <v>1936</v>
      </c>
      <c r="B41" s="27">
        <v>0.7</v>
      </c>
      <c r="C41" s="27">
        <f>DetailsTS14.2UK!B56/100</f>
        <v>0.5</v>
      </c>
      <c r="D41" s="27">
        <v>0.15</v>
      </c>
      <c r="E41" s="27">
        <v>0.25</v>
      </c>
    </row>
    <row r="42" spans="1:6" ht="15">
      <c r="A42" s="28">
        <f t="shared" si="0"/>
        <v>1937</v>
      </c>
      <c r="B42" s="27">
        <v>0.7</v>
      </c>
      <c r="C42" s="27">
        <f>DetailsTS14.2UK!B57/100</f>
        <v>0.5</v>
      </c>
      <c r="D42" s="27">
        <v>0.15</v>
      </c>
      <c r="E42" s="27">
        <v>0.25</v>
      </c>
    </row>
    <row r="43" spans="1:6" ht="15">
      <c r="A43" s="28">
        <f t="shared" si="0"/>
        <v>1938</v>
      </c>
      <c r="B43" s="27">
        <v>0.7</v>
      </c>
      <c r="C43" s="27">
        <f>DetailsTS14.2UK!B58/100</f>
        <v>0.5</v>
      </c>
      <c r="D43" s="27">
        <v>0.15</v>
      </c>
      <c r="E43" s="27">
        <v>0.25</v>
      </c>
    </row>
    <row r="44" spans="1:6" ht="15">
      <c r="A44" s="28">
        <f t="shared" si="0"/>
        <v>1939</v>
      </c>
      <c r="B44" s="27">
        <v>0.7</v>
      </c>
      <c r="C44" s="27">
        <f>DetailsTS14.2UK!B59/100</f>
        <v>0.55000000000000004</v>
      </c>
      <c r="D44" s="27">
        <v>0.15</v>
      </c>
      <c r="E44" s="27">
        <v>0.25</v>
      </c>
    </row>
    <row r="45" spans="1:6" ht="15">
      <c r="A45" s="28">
        <f t="shared" si="0"/>
        <v>1940</v>
      </c>
      <c r="B45" s="27">
        <v>0.73499999999999999</v>
      </c>
      <c r="C45" s="27">
        <f>DetailsTS14.2UK!B60/100</f>
        <v>0.65</v>
      </c>
      <c r="D45" s="27">
        <v>0.15</v>
      </c>
      <c r="E45" s="27">
        <v>0.25</v>
      </c>
    </row>
    <row r="46" spans="1:6" ht="15">
      <c r="A46" s="28">
        <f t="shared" si="0"/>
        <v>1941</v>
      </c>
      <c r="B46" s="27">
        <v>0.77</v>
      </c>
      <c r="C46" s="27">
        <f>DetailsTS14.2UK!B61/100</f>
        <v>0.65</v>
      </c>
      <c r="D46" s="27">
        <v>0.15</v>
      </c>
      <c r="E46" s="27">
        <v>0.25</v>
      </c>
    </row>
    <row r="47" spans="1:6" ht="15">
      <c r="A47" s="28">
        <f t="shared" si="0"/>
        <v>1942</v>
      </c>
      <c r="B47" s="27">
        <v>0.77</v>
      </c>
      <c r="C47" s="27">
        <f>DetailsTS14.2UK!B62/100</f>
        <v>0.65</v>
      </c>
      <c r="D47" s="27">
        <v>0.15</v>
      </c>
      <c r="E47" s="27">
        <v>0.25</v>
      </c>
    </row>
    <row r="48" spans="1:6" ht="15">
      <c r="A48" s="28">
        <f t="shared" si="0"/>
        <v>1943</v>
      </c>
      <c r="B48" s="27">
        <v>0.77</v>
      </c>
      <c r="C48" s="27">
        <f>DetailsTS14.2UK!B63/100</f>
        <v>0.65</v>
      </c>
      <c r="D48" s="27">
        <v>0.15</v>
      </c>
      <c r="E48" s="27">
        <v>0.25</v>
      </c>
    </row>
    <row r="49" spans="1:5" ht="15">
      <c r="A49" s="28">
        <f t="shared" si="0"/>
        <v>1944</v>
      </c>
      <c r="B49" s="27">
        <v>0.77</v>
      </c>
      <c r="C49" s="27">
        <f>DetailsTS14.2UK!B64/100</f>
        <v>0.65</v>
      </c>
      <c r="D49" s="27">
        <v>0.15</v>
      </c>
      <c r="E49" s="27">
        <v>0.25</v>
      </c>
    </row>
    <row r="50" spans="1:5" ht="15">
      <c r="A50" s="28">
        <f t="shared" si="0"/>
        <v>1945</v>
      </c>
      <c r="B50" s="27">
        <v>0.77</v>
      </c>
      <c r="C50" s="27">
        <f>DetailsTS14.2UK!B65/100</f>
        <v>0.65</v>
      </c>
      <c r="D50" s="27">
        <v>0.15</v>
      </c>
      <c r="E50" s="27">
        <v>0.25</v>
      </c>
    </row>
    <row r="51" spans="1:5" ht="15">
      <c r="A51" s="28">
        <f t="shared" si="0"/>
        <v>1946</v>
      </c>
      <c r="B51" s="27">
        <v>0.77</v>
      </c>
      <c r="C51" s="27">
        <f>DetailsTS14.2UK!B66/100</f>
        <v>0.75</v>
      </c>
      <c r="D51" s="27">
        <v>0.6</v>
      </c>
      <c r="E51" s="27">
        <v>0.25</v>
      </c>
    </row>
    <row r="52" spans="1:5" ht="15">
      <c r="A52" s="28">
        <f t="shared" si="0"/>
        <v>1947</v>
      </c>
      <c r="B52" s="27">
        <v>0.77</v>
      </c>
      <c r="C52" s="27">
        <f>DetailsTS14.2UK!B67/100</f>
        <v>0.75</v>
      </c>
      <c r="D52" s="27">
        <v>0.6</v>
      </c>
      <c r="E52" s="27">
        <v>0.25</v>
      </c>
    </row>
    <row r="53" spans="1:5" ht="15">
      <c r="A53" s="28">
        <f t="shared" si="0"/>
        <v>1948</v>
      </c>
      <c r="B53" s="27">
        <v>0.77</v>
      </c>
      <c r="C53" s="27">
        <f>DetailsTS14.2UK!B68/100</f>
        <v>0.75</v>
      </c>
      <c r="D53" s="27">
        <v>0.6</v>
      </c>
      <c r="E53" s="27">
        <v>0.25</v>
      </c>
    </row>
    <row r="54" spans="1:5" ht="15">
      <c r="A54" s="28">
        <f t="shared" si="0"/>
        <v>1949</v>
      </c>
      <c r="B54" s="27">
        <v>0.77</v>
      </c>
      <c r="C54" s="27">
        <f>DetailsTS14.2UK!B69/100</f>
        <v>0.8</v>
      </c>
      <c r="D54" s="27">
        <v>0.38</v>
      </c>
      <c r="E54" s="27">
        <v>0.25</v>
      </c>
    </row>
    <row r="55" spans="1:5" ht="15">
      <c r="A55" s="28">
        <f t="shared" si="0"/>
        <v>1950</v>
      </c>
      <c r="B55" s="27">
        <v>0.77</v>
      </c>
      <c r="C55" s="27">
        <f>DetailsTS14.2UK!B70/100</f>
        <v>0.8</v>
      </c>
      <c r="D55" s="27">
        <v>0.38</v>
      </c>
      <c r="E55" s="27">
        <v>0.25</v>
      </c>
    </row>
    <row r="56" spans="1:5" ht="15">
      <c r="A56" s="28">
        <f t="shared" si="0"/>
        <v>1951</v>
      </c>
      <c r="B56" s="27">
        <v>0.77</v>
      </c>
      <c r="C56" s="27">
        <f>DetailsTS14.2UK!B71/100</f>
        <v>0.8</v>
      </c>
      <c r="D56" s="27">
        <v>0.38</v>
      </c>
      <c r="E56" s="27">
        <v>0.25</v>
      </c>
    </row>
    <row r="57" spans="1:5" ht="15">
      <c r="A57" s="28">
        <f t="shared" si="0"/>
        <v>1952</v>
      </c>
      <c r="B57" s="27">
        <v>0.77</v>
      </c>
      <c r="C57" s="27">
        <f>DetailsTS14.2UK!B72/100</f>
        <v>0.8</v>
      </c>
      <c r="D57" s="27">
        <v>0.38</v>
      </c>
      <c r="E57" s="27">
        <v>0.25</v>
      </c>
    </row>
    <row r="58" spans="1:5" ht="15">
      <c r="A58" s="28">
        <f t="shared" si="0"/>
        <v>1953</v>
      </c>
      <c r="B58" s="27">
        <v>0.77</v>
      </c>
      <c r="C58" s="27">
        <f>DetailsTS14.2UK!B73/100</f>
        <v>0.8</v>
      </c>
      <c r="D58" s="27">
        <v>0.38</v>
      </c>
      <c r="E58" s="27">
        <v>0.25</v>
      </c>
    </row>
    <row r="59" spans="1:5" ht="15">
      <c r="A59" s="28">
        <f t="shared" si="0"/>
        <v>1954</v>
      </c>
      <c r="B59" s="27">
        <v>0.77</v>
      </c>
      <c r="C59" s="27">
        <f>DetailsTS14.2UK!B74/100</f>
        <v>0.8</v>
      </c>
      <c r="D59" s="27">
        <v>0.15</v>
      </c>
      <c r="E59" s="27">
        <v>0.25</v>
      </c>
    </row>
    <row r="60" spans="1:5" ht="15">
      <c r="A60" s="28">
        <f t="shared" si="0"/>
        <v>1955</v>
      </c>
      <c r="B60" s="27">
        <v>0.77</v>
      </c>
      <c r="C60" s="27">
        <f>DetailsTS14.2UK!B75/100</f>
        <v>0.8</v>
      </c>
      <c r="D60" s="27">
        <v>0.15</v>
      </c>
      <c r="E60" s="27">
        <v>0.25</v>
      </c>
    </row>
    <row r="61" spans="1:5" ht="15">
      <c r="A61" s="28">
        <f t="shared" si="0"/>
        <v>1956</v>
      </c>
      <c r="B61" s="27">
        <v>0.77</v>
      </c>
      <c r="C61" s="27">
        <f>DetailsTS14.2UK!B76/100</f>
        <v>0.8</v>
      </c>
      <c r="D61" s="27">
        <v>0.15</v>
      </c>
      <c r="E61" s="27">
        <v>0.25</v>
      </c>
    </row>
    <row r="62" spans="1:5" ht="15">
      <c r="A62" s="28">
        <f t="shared" si="0"/>
        <v>1957</v>
      </c>
      <c r="B62" s="27">
        <v>0.77</v>
      </c>
      <c r="C62" s="27">
        <f>DetailsTS14.2UK!B77/100</f>
        <v>0.8</v>
      </c>
      <c r="D62" s="27">
        <v>0.15</v>
      </c>
      <c r="E62" s="27">
        <v>0.25</v>
      </c>
    </row>
    <row r="63" spans="1:5" ht="15">
      <c r="A63" s="28">
        <f t="shared" si="0"/>
        <v>1958</v>
      </c>
      <c r="B63" s="27">
        <v>0.77</v>
      </c>
      <c r="C63" s="27">
        <f>DetailsTS14.2UK!B78/100</f>
        <v>0.8</v>
      </c>
      <c r="D63" s="27">
        <v>0.15</v>
      </c>
      <c r="E63" s="27">
        <v>0.25</v>
      </c>
    </row>
    <row r="64" spans="1:5" ht="15">
      <c r="A64" s="28">
        <f t="shared" si="0"/>
        <v>1959</v>
      </c>
      <c r="B64" s="27">
        <v>0.77</v>
      </c>
      <c r="C64" s="27">
        <f>DetailsTS14.2UK!B79/100</f>
        <v>0.8</v>
      </c>
      <c r="D64" s="27">
        <v>0.15</v>
      </c>
      <c r="E64" s="27">
        <v>0.15</v>
      </c>
    </row>
    <row r="65" spans="1:5" ht="15">
      <c r="A65" s="28">
        <f t="shared" si="0"/>
        <v>1960</v>
      </c>
      <c r="B65" s="27">
        <v>0.77</v>
      </c>
      <c r="C65" s="27">
        <f>DetailsTS14.2UK!B80/100</f>
        <v>0.8</v>
      </c>
      <c r="D65" s="27">
        <v>0.15</v>
      </c>
      <c r="E65" s="27">
        <v>0.15</v>
      </c>
    </row>
    <row r="66" spans="1:5" ht="15">
      <c r="A66" s="28">
        <f t="shared" si="0"/>
        <v>1961</v>
      </c>
      <c r="B66" s="27">
        <v>0.77</v>
      </c>
      <c r="C66" s="27">
        <f>DetailsTS14.2UK!B81/100</f>
        <v>0.8</v>
      </c>
      <c r="D66" s="27">
        <v>0.15</v>
      </c>
      <c r="E66" s="27">
        <v>0.15</v>
      </c>
    </row>
    <row r="67" spans="1:5" ht="15">
      <c r="A67" s="28">
        <f t="shared" si="0"/>
        <v>1962</v>
      </c>
      <c r="B67" s="27">
        <v>0.77</v>
      </c>
      <c r="C67" s="27">
        <f>DetailsTS14.2UK!B82/100</f>
        <v>0.8</v>
      </c>
      <c r="D67" s="27">
        <v>0.15</v>
      </c>
      <c r="E67" s="27">
        <v>0.15</v>
      </c>
    </row>
    <row r="68" spans="1:5" ht="15">
      <c r="A68" s="28">
        <f t="shared" si="0"/>
        <v>1963</v>
      </c>
      <c r="B68" s="27">
        <v>0.77</v>
      </c>
      <c r="C68" s="27">
        <f>DetailsTS14.2UK!B83/100</f>
        <v>0.8</v>
      </c>
      <c r="D68" s="27">
        <v>0.15</v>
      </c>
      <c r="E68" s="27">
        <v>0.15</v>
      </c>
    </row>
    <row r="69" spans="1:5" ht="15">
      <c r="A69" s="28">
        <f t="shared" si="0"/>
        <v>1964</v>
      </c>
      <c r="B69" s="27">
        <v>0.77</v>
      </c>
      <c r="C69" s="27">
        <f>DetailsTS14.2UK!B84/100</f>
        <v>0.8</v>
      </c>
      <c r="D69" s="27">
        <v>0.15</v>
      </c>
      <c r="E69" s="27">
        <v>0.15</v>
      </c>
    </row>
    <row r="70" spans="1:5" ht="15">
      <c r="A70" s="28">
        <f t="shared" si="0"/>
        <v>1965</v>
      </c>
      <c r="B70" s="27">
        <v>0.77</v>
      </c>
      <c r="C70" s="27">
        <f>DetailsTS14.2UK!B85/100</f>
        <v>0.8</v>
      </c>
      <c r="D70" s="27">
        <v>0.15</v>
      </c>
      <c r="E70" s="27">
        <v>0.15</v>
      </c>
    </row>
    <row r="71" spans="1:5" ht="15">
      <c r="A71" s="28">
        <f t="shared" ref="A71:A118" si="1">A70+1</f>
        <v>1966</v>
      </c>
      <c r="B71" s="27">
        <v>0.77</v>
      </c>
      <c r="C71" s="27">
        <f>DetailsTS14.2UK!B86/100</f>
        <v>0.8</v>
      </c>
      <c r="D71" s="27">
        <v>0.15</v>
      </c>
      <c r="E71" s="27">
        <v>0.15</v>
      </c>
    </row>
    <row r="72" spans="1:5" ht="15">
      <c r="A72" s="28">
        <f t="shared" si="1"/>
        <v>1967</v>
      </c>
      <c r="B72" s="27">
        <v>0.77</v>
      </c>
      <c r="C72" s="27">
        <f>DetailsTS14.2UK!B87/100</f>
        <v>0.8</v>
      </c>
      <c r="D72" s="27">
        <v>0.15</v>
      </c>
      <c r="E72" s="27">
        <v>0.15</v>
      </c>
    </row>
    <row r="73" spans="1:5" ht="15">
      <c r="A73" s="28">
        <f t="shared" si="1"/>
        <v>1968</v>
      </c>
      <c r="B73" s="27">
        <v>0.77</v>
      </c>
      <c r="C73" s="27">
        <f>DetailsTS14.2UK!B88/100</f>
        <v>0.8</v>
      </c>
      <c r="D73" s="27">
        <v>0.15</v>
      </c>
      <c r="E73" s="27">
        <v>0.15</v>
      </c>
    </row>
    <row r="74" spans="1:5" ht="15">
      <c r="A74" s="28">
        <f t="shared" si="1"/>
        <v>1969</v>
      </c>
      <c r="B74" s="27">
        <v>0.77</v>
      </c>
      <c r="C74" s="27">
        <f>DetailsTS14.2UK!B89/100</f>
        <v>0.85</v>
      </c>
      <c r="D74" s="27">
        <v>0.15</v>
      </c>
      <c r="E74" s="27">
        <v>0.2</v>
      </c>
    </row>
    <row r="75" spans="1:5" ht="15">
      <c r="A75" s="28">
        <f t="shared" si="1"/>
        <v>1970</v>
      </c>
      <c r="B75" s="27">
        <v>0.77</v>
      </c>
      <c r="C75" s="27">
        <f>DetailsTS14.2UK!B90/100</f>
        <v>0.85</v>
      </c>
      <c r="D75" s="27">
        <v>0.15</v>
      </c>
      <c r="E75" s="27">
        <v>0.2</v>
      </c>
    </row>
    <row r="76" spans="1:5" ht="15">
      <c r="A76" s="28">
        <f t="shared" si="1"/>
        <v>1971</v>
      </c>
      <c r="B76" s="27">
        <v>0.77</v>
      </c>
      <c r="C76" s="27">
        <f>DetailsTS14.2UK!B91/100</f>
        <v>0.85</v>
      </c>
      <c r="D76" s="27">
        <v>0.15</v>
      </c>
      <c r="E76" s="27">
        <v>0.2</v>
      </c>
    </row>
    <row r="77" spans="1:5" ht="15">
      <c r="A77" s="28">
        <f t="shared" si="1"/>
        <v>1972</v>
      </c>
      <c r="B77" s="27">
        <v>0.77</v>
      </c>
      <c r="C77" s="27">
        <f>DetailsTS14.2UK!B92/100</f>
        <v>0.75</v>
      </c>
      <c r="D77" s="27">
        <v>0.15</v>
      </c>
      <c r="E77" s="27">
        <v>0.2</v>
      </c>
    </row>
    <row r="78" spans="1:5" ht="15">
      <c r="A78" s="28">
        <f t="shared" si="1"/>
        <v>1973</v>
      </c>
      <c r="B78" s="27">
        <v>0.77</v>
      </c>
      <c r="C78" s="27">
        <f>DetailsTS14.2UK!B93/100</f>
        <v>0.75</v>
      </c>
      <c r="D78" s="27">
        <v>0.15</v>
      </c>
      <c r="E78" s="27">
        <v>0.2</v>
      </c>
    </row>
    <row r="79" spans="1:5" ht="15">
      <c r="A79" s="28">
        <f t="shared" si="1"/>
        <v>1974</v>
      </c>
      <c r="B79" s="27">
        <v>0.77</v>
      </c>
      <c r="C79" s="27">
        <f>DetailsTS14.2UK!B94/100</f>
        <v>0.75</v>
      </c>
      <c r="D79" s="27">
        <v>0.35</v>
      </c>
      <c r="E79" s="27">
        <v>0.2</v>
      </c>
    </row>
    <row r="80" spans="1:5" ht="15">
      <c r="A80" s="28">
        <f t="shared" si="1"/>
        <v>1975</v>
      </c>
      <c r="B80" s="27">
        <v>0.77</v>
      </c>
      <c r="C80" s="27">
        <f>DetailsTS14.2UK!B95/100</f>
        <v>0.75</v>
      </c>
      <c r="D80" s="27">
        <v>0.35</v>
      </c>
      <c r="E80" s="27">
        <v>0.2</v>
      </c>
    </row>
    <row r="81" spans="1:5" ht="15">
      <c r="A81" s="28">
        <f t="shared" si="1"/>
        <v>1976</v>
      </c>
      <c r="B81" s="27">
        <v>0.77</v>
      </c>
      <c r="C81" s="27">
        <f>DetailsTS14.2UK!B96/100</f>
        <v>0.75</v>
      </c>
      <c r="D81" s="27">
        <v>0.35</v>
      </c>
      <c r="E81" s="27">
        <v>0.2</v>
      </c>
    </row>
    <row r="82" spans="1:5" ht="15">
      <c r="A82" s="28">
        <f t="shared" si="1"/>
        <v>1977</v>
      </c>
      <c r="B82" s="27">
        <v>0.7</v>
      </c>
      <c r="C82" s="27">
        <f>DetailsTS14.2UK!B97/100</f>
        <v>0.75</v>
      </c>
      <c r="D82" s="27">
        <v>0.35</v>
      </c>
      <c r="E82" s="27">
        <v>0.2</v>
      </c>
    </row>
    <row r="83" spans="1:5" ht="15">
      <c r="A83" s="28">
        <f t="shared" si="1"/>
        <v>1978</v>
      </c>
      <c r="B83" s="27">
        <v>0.7</v>
      </c>
      <c r="C83" s="27">
        <f>DetailsTS14.2UK!B98/100</f>
        <v>0.75</v>
      </c>
      <c r="D83" s="27">
        <v>0.35</v>
      </c>
      <c r="E83" s="27">
        <v>0.2</v>
      </c>
    </row>
    <row r="84" spans="1:5" ht="15">
      <c r="A84" s="28">
        <f t="shared" si="1"/>
        <v>1979</v>
      </c>
      <c r="B84" s="27">
        <v>0.7</v>
      </c>
      <c r="C84" s="27">
        <f>DetailsTS14.2UK!B99/100</f>
        <v>0.75</v>
      </c>
      <c r="D84" s="27">
        <v>0.35</v>
      </c>
      <c r="E84" s="27">
        <v>0.2</v>
      </c>
    </row>
    <row r="85" spans="1:5" ht="15">
      <c r="A85" s="28">
        <f t="shared" si="1"/>
        <v>1980</v>
      </c>
      <c r="B85" s="27">
        <v>0.7</v>
      </c>
      <c r="C85" s="27">
        <f>DetailsTS14.2UK!B100/100</f>
        <v>0.75</v>
      </c>
      <c r="D85" s="27">
        <v>0.35</v>
      </c>
      <c r="E85" s="27">
        <v>0.2</v>
      </c>
    </row>
    <row r="86" spans="1:5" ht="15">
      <c r="A86" s="28">
        <f t="shared" si="1"/>
        <v>1981</v>
      </c>
      <c r="B86" s="27">
        <v>0.7</v>
      </c>
      <c r="C86" s="27">
        <f>DetailsTS14.2UK!B101/100</f>
        <v>0.75</v>
      </c>
      <c r="D86" s="27">
        <v>0.35</v>
      </c>
      <c r="E86" s="27">
        <v>0.2</v>
      </c>
    </row>
    <row r="87" spans="1:5" ht="15">
      <c r="A87" s="28">
        <f t="shared" si="1"/>
        <v>1982</v>
      </c>
      <c r="B87" s="27">
        <v>0.65</v>
      </c>
      <c r="C87" s="27">
        <f>DetailsTS14.2UK!B102/100</f>
        <v>0.75</v>
      </c>
      <c r="D87" s="27">
        <v>0.35</v>
      </c>
      <c r="E87" s="27">
        <v>0.2</v>
      </c>
    </row>
    <row r="88" spans="1:5" ht="15">
      <c r="A88" s="28">
        <f t="shared" si="1"/>
        <v>1983</v>
      </c>
      <c r="B88" s="27">
        <v>0.6</v>
      </c>
      <c r="C88" s="27">
        <f>DetailsTS14.2UK!B103/100</f>
        <v>0.75</v>
      </c>
      <c r="D88" s="27">
        <v>0.35</v>
      </c>
      <c r="E88" s="27">
        <v>0.2</v>
      </c>
    </row>
    <row r="89" spans="1:5" ht="15">
      <c r="A89" s="28">
        <f t="shared" si="1"/>
        <v>1984</v>
      </c>
      <c r="B89" s="27">
        <v>0.55000000000000004</v>
      </c>
      <c r="C89" s="27">
        <f>DetailsTS14.2UK!B104/100</f>
        <v>0.6</v>
      </c>
      <c r="D89" s="27">
        <v>0.35</v>
      </c>
      <c r="E89" s="27">
        <v>0.4</v>
      </c>
    </row>
    <row r="90" spans="1:5" ht="15">
      <c r="A90" s="28">
        <f t="shared" si="1"/>
        <v>1985</v>
      </c>
      <c r="B90" s="27">
        <v>0.55000000000000004</v>
      </c>
      <c r="C90" s="27">
        <f>DetailsTS14.2UK!B105/100</f>
        <v>0.6</v>
      </c>
      <c r="D90" s="27">
        <v>0.35</v>
      </c>
      <c r="E90" s="27">
        <v>0.4</v>
      </c>
    </row>
    <row r="91" spans="1:5" ht="15">
      <c r="A91" s="28">
        <f t="shared" si="1"/>
        <v>1986</v>
      </c>
      <c r="B91" s="27">
        <v>0.55000000000000004</v>
      </c>
      <c r="C91" s="27">
        <f>DetailsTS14.2UK!B106/100</f>
        <v>0.6</v>
      </c>
      <c r="D91" s="27">
        <v>0.35</v>
      </c>
      <c r="E91" s="27">
        <v>0.4</v>
      </c>
    </row>
    <row r="92" spans="1:5" ht="15">
      <c r="A92" s="28">
        <f t="shared" si="1"/>
        <v>1987</v>
      </c>
      <c r="B92" s="27">
        <v>0.55000000000000004</v>
      </c>
      <c r="C92" s="27">
        <f>DetailsTS14.2UK!B107/100</f>
        <v>0.6</v>
      </c>
      <c r="D92" s="27">
        <v>0.35</v>
      </c>
      <c r="E92" s="27">
        <v>0.4</v>
      </c>
    </row>
    <row r="93" spans="1:5" ht="15">
      <c r="A93" s="28">
        <f t="shared" si="1"/>
        <v>1988</v>
      </c>
      <c r="B93" s="27">
        <v>0.55000000000000004</v>
      </c>
      <c r="C93" s="27">
        <f>DetailsTS14.2UK!B108/100</f>
        <v>0.4</v>
      </c>
      <c r="D93" s="27">
        <v>0.35</v>
      </c>
      <c r="E93" s="27">
        <v>0.4</v>
      </c>
    </row>
    <row r="94" spans="1:5" ht="15">
      <c r="A94" s="28">
        <f t="shared" si="1"/>
        <v>1989</v>
      </c>
      <c r="B94" s="27">
        <v>0.55000000000000004</v>
      </c>
      <c r="C94" s="27">
        <f>DetailsTS14.2UK!B109/100</f>
        <v>0.4</v>
      </c>
      <c r="D94" s="27">
        <v>0.35</v>
      </c>
      <c r="E94" s="27">
        <v>0.4</v>
      </c>
    </row>
    <row r="95" spans="1:5" ht="15">
      <c r="A95" s="28">
        <f t="shared" si="1"/>
        <v>1990</v>
      </c>
      <c r="B95" s="27">
        <v>0.55000000000000004</v>
      </c>
      <c r="C95" s="27">
        <f>DetailsTS14.2UK!B110/100</f>
        <v>0.4</v>
      </c>
      <c r="D95" s="27">
        <v>0.35</v>
      </c>
      <c r="E95" s="27">
        <v>0.4</v>
      </c>
    </row>
    <row r="96" spans="1:5" ht="15">
      <c r="A96" s="28">
        <f t="shared" si="1"/>
        <v>1991</v>
      </c>
      <c r="B96" s="27">
        <v>0.55000000000000004</v>
      </c>
      <c r="C96" s="27">
        <f>DetailsTS14.2UK!B111/100</f>
        <v>0.4</v>
      </c>
      <c r="D96" s="27">
        <v>0.35</v>
      </c>
      <c r="E96" s="27">
        <v>0.4</v>
      </c>
    </row>
    <row r="97" spans="1:6" ht="15">
      <c r="A97" s="28">
        <f t="shared" si="1"/>
        <v>1992</v>
      </c>
      <c r="B97" s="27">
        <v>0.55000000000000004</v>
      </c>
      <c r="C97" s="27">
        <f>DetailsTS14.2UK!B112/100</f>
        <v>0.4</v>
      </c>
      <c r="D97" s="27">
        <v>0.35</v>
      </c>
      <c r="E97" s="27">
        <v>0.4</v>
      </c>
    </row>
    <row r="98" spans="1:6" ht="15">
      <c r="A98" s="28">
        <f t="shared" si="1"/>
        <v>1993</v>
      </c>
      <c r="B98" s="27">
        <v>0.55000000000000004</v>
      </c>
      <c r="C98" s="27">
        <f>DetailsTS14.2UK!B113/100</f>
        <v>0.4</v>
      </c>
      <c r="D98" s="27">
        <v>0.35</v>
      </c>
      <c r="E98" s="27">
        <v>0.4</v>
      </c>
    </row>
    <row r="99" spans="1:6" ht="15">
      <c r="A99" s="28">
        <f t="shared" si="1"/>
        <v>1994</v>
      </c>
      <c r="B99" s="27">
        <v>0.55000000000000004</v>
      </c>
      <c r="C99" s="27">
        <f>DetailsTS14.2UK!B114/100</f>
        <v>0.4</v>
      </c>
      <c r="D99" s="27">
        <v>0.35</v>
      </c>
      <c r="E99" s="27">
        <v>0.4</v>
      </c>
    </row>
    <row r="100" spans="1:6" ht="15">
      <c r="A100" s="28">
        <f t="shared" si="1"/>
        <v>1995</v>
      </c>
      <c r="B100" s="27">
        <v>0.55000000000000004</v>
      </c>
      <c r="C100" s="27">
        <f>DetailsTS14.2UK!B115/100</f>
        <v>0.4</v>
      </c>
      <c r="D100" s="27">
        <v>0.35</v>
      </c>
      <c r="E100" s="27">
        <v>0.4</v>
      </c>
    </row>
    <row r="101" spans="1:6" ht="15">
      <c r="A101" s="28">
        <f t="shared" si="1"/>
        <v>1996</v>
      </c>
      <c r="B101" s="27">
        <v>0.55000000000000004</v>
      </c>
      <c r="C101" s="27">
        <f>DetailsTS14.2UK!B116/100</f>
        <v>0.4</v>
      </c>
      <c r="D101" s="27">
        <v>0.3</v>
      </c>
      <c r="E101" s="27">
        <v>0.4</v>
      </c>
    </row>
    <row r="102" spans="1:6" ht="15">
      <c r="A102" s="28">
        <f t="shared" si="1"/>
        <v>1997</v>
      </c>
      <c r="B102" s="27">
        <v>0.55000000000000004</v>
      </c>
      <c r="C102" s="27">
        <f>DetailsTS14.2UK!B117/100</f>
        <v>0.4</v>
      </c>
      <c r="D102" s="27">
        <v>0.3</v>
      </c>
      <c r="E102" s="27">
        <v>0.4</v>
      </c>
    </row>
    <row r="103" spans="1:6" ht="15">
      <c r="A103" s="28">
        <f t="shared" si="1"/>
        <v>1998</v>
      </c>
      <c r="B103" s="27">
        <v>0.55000000000000004</v>
      </c>
      <c r="C103" s="27">
        <f>DetailsTS14.2UK!B118/100</f>
        <v>0.4</v>
      </c>
      <c r="D103" s="27">
        <v>0.3</v>
      </c>
      <c r="E103" s="27">
        <v>0.4</v>
      </c>
    </row>
    <row r="104" spans="1:6" ht="15">
      <c r="A104" s="28">
        <f t="shared" si="1"/>
        <v>1999</v>
      </c>
      <c r="B104" s="27">
        <v>0.55000000000000004</v>
      </c>
      <c r="C104" s="27">
        <f>DetailsTS14.2UK!B119/100</f>
        <v>0.4</v>
      </c>
      <c r="D104" s="27">
        <v>0.3</v>
      </c>
      <c r="E104" s="27">
        <v>0.4</v>
      </c>
    </row>
    <row r="105" spans="1:6" ht="15">
      <c r="A105" s="28">
        <f t="shared" si="1"/>
        <v>2000</v>
      </c>
      <c r="B105" s="27">
        <v>0.55000000000000004</v>
      </c>
      <c r="C105" s="27">
        <f>DetailsTS14.2UK!B120/100</f>
        <v>0.4</v>
      </c>
      <c r="D105" s="27">
        <v>0.3</v>
      </c>
      <c r="E105" s="27">
        <v>0.4</v>
      </c>
    </row>
    <row r="106" spans="1:6" ht="15">
      <c r="A106" s="28">
        <f t="shared" si="1"/>
        <v>2001</v>
      </c>
      <c r="B106" s="27">
        <v>0.55000000000000004</v>
      </c>
      <c r="C106" s="27">
        <f>DetailsTS14.2UK!B121/100</f>
        <v>0.4</v>
      </c>
      <c r="D106" s="27">
        <v>0.3</v>
      </c>
      <c r="E106" s="27">
        <v>0.4</v>
      </c>
      <c r="F106" s="5"/>
    </row>
    <row r="107" spans="1:6" ht="15">
      <c r="A107" s="28">
        <f t="shared" si="1"/>
        <v>2002</v>
      </c>
      <c r="B107" s="27">
        <v>0.5</v>
      </c>
      <c r="C107" s="27">
        <f>DetailsTS14.2UK!B122/100</f>
        <v>0.4</v>
      </c>
      <c r="D107" s="27">
        <v>0.3</v>
      </c>
      <c r="E107" s="27">
        <v>0.4</v>
      </c>
    </row>
    <row r="108" spans="1:6" ht="15">
      <c r="A108" s="28">
        <f t="shared" si="1"/>
        <v>2003</v>
      </c>
      <c r="B108" s="27">
        <v>0.49</v>
      </c>
      <c r="C108" s="27">
        <f>DetailsTS14.2UK!B123/100</f>
        <v>0.4</v>
      </c>
      <c r="D108" s="27">
        <v>0.3</v>
      </c>
      <c r="E108" s="27">
        <v>0.4</v>
      </c>
    </row>
    <row r="109" spans="1:6" ht="15">
      <c r="A109" s="28">
        <f t="shared" si="1"/>
        <v>2004</v>
      </c>
      <c r="B109" s="27">
        <v>0.48</v>
      </c>
      <c r="C109" s="27">
        <f>DetailsTS14.2UK!B124/100</f>
        <v>0.4</v>
      </c>
      <c r="D109" s="27">
        <v>0.3</v>
      </c>
      <c r="E109" s="27">
        <v>0.4</v>
      </c>
    </row>
    <row r="110" spans="1:6" ht="15">
      <c r="A110" s="28">
        <f t="shared" si="1"/>
        <v>2005</v>
      </c>
      <c r="B110" s="27">
        <v>0.47</v>
      </c>
      <c r="C110" s="27">
        <f>DetailsTS14.2UK!B125/100</f>
        <v>0.4</v>
      </c>
      <c r="D110" s="27">
        <v>0.3</v>
      </c>
      <c r="E110" s="27">
        <v>0.4</v>
      </c>
    </row>
    <row r="111" spans="1:6" ht="15">
      <c r="A111" s="28">
        <f t="shared" si="1"/>
        <v>2006</v>
      </c>
      <c r="B111" s="27">
        <v>0.46</v>
      </c>
      <c r="C111" s="27">
        <f>DetailsTS14.2UK!B126/100</f>
        <v>0.4</v>
      </c>
      <c r="D111" s="27">
        <v>0.3</v>
      </c>
      <c r="E111" s="27">
        <v>0.4</v>
      </c>
    </row>
    <row r="112" spans="1:6" ht="15">
      <c r="A112" s="28">
        <f t="shared" si="1"/>
        <v>2007</v>
      </c>
      <c r="B112" s="27">
        <v>0.45</v>
      </c>
      <c r="C112" s="27">
        <f>DetailsTS14.2UK!B127/100</f>
        <v>0.4</v>
      </c>
      <c r="D112" s="27">
        <v>0.3</v>
      </c>
      <c r="E112" s="27">
        <v>0.4</v>
      </c>
    </row>
    <row r="113" spans="1:9" ht="15">
      <c r="A113" s="28">
        <f t="shared" si="1"/>
        <v>2008</v>
      </c>
      <c r="B113" s="27">
        <v>0.45</v>
      </c>
      <c r="C113" s="27">
        <f>DetailsTS14.2UK!B128/100</f>
        <v>0.4</v>
      </c>
      <c r="D113" s="27">
        <v>0.3</v>
      </c>
      <c r="E113" s="27">
        <v>0.4</v>
      </c>
    </row>
    <row r="114" spans="1:9" ht="15">
      <c r="A114" s="28">
        <f t="shared" si="1"/>
        <v>2009</v>
      </c>
      <c r="B114" s="27">
        <v>0.45</v>
      </c>
      <c r="C114" s="27">
        <f>DetailsTS14.2UK!B129/100</f>
        <v>0.4</v>
      </c>
      <c r="D114" s="27">
        <v>0.3</v>
      </c>
      <c r="E114" s="27">
        <v>0.4</v>
      </c>
    </row>
    <row r="115" spans="1:9" ht="15">
      <c r="A115" s="28">
        <f t="shared" si="1"/>
        <v>2010</v>
      </c>
      <c r="B115" s="27">
        <v>0.35</v>
      </c>
      <c r="C115" s="27">
        <f>DetailsTS14.2UK!B130/100</f>
        <v>0.4</v>
      </c>
      <c r="D115" s="27">
        <v>0.3</v>
      </c>
      <c r="E115" s="27">
        <v>0.4</v>
      </c>
    </row>
    <row r="116" spans="1:9" ht="15">
      <c r="A116" s="28">
        <f t="shared" si="1"/>
        <v>2011</v>
      </c>
      <c r="B116" s="27">
        <v>0.35</v>
      </c>
      <c r="C116" s="27">
        <f>DetailsTS14.2UK!B131/100</f>
        <v>0.4</v>
      </c>
      <c r="D116" s="27">
        <v>0.3</v>
      </c>
      <c r="E116" s="27">
        <v>0.45</v>
      </c>
    </row>
    <row r="117" spans="1:9" ht="15">
      <c r="A117" s="28">
        <f t="shared" si="1"/>
        <v>2012</v>
      </c>
      <c r="B117" s="27">
        <v>0.35</v>
      </c>
      <c r="C117" s="27">
        <f>C116</f>
        <v>0.4</v>
      </c>
      <c r="D117" s="27">
        <v>0.3</v>
      </c>
      <c r="E117" s="27">
        <v>0.45</v>
      </c>
    </row>
    <row r="118" spans="1:9" ht="15.75" thickBot="1">
      <c r="A118" s="29">
        <f t="shared" si="1"/>
        <v>2013</v>
      </c>
      <c r="B118" s="30">
        <v>0.35</v>
      </c>
      <c r="C118" s="30">
        <f>C117</f>
        <v>0.4</v>
      </c>
      <c r="D118" s="30">
        <v>0.3</v>
      </c>
      <c r="E118" s="30">
        <v>0.45</v>
      </c>
    </row>
    <row r="119" spans="1:9" ht="6" customHeight="1" thickTop="1">
      <c r="D119" s="3"/>
    </row>
    <row r="120" spans="1:9" ht="6" customHeight="1">
      <c r="D120" s="3"/>
    </row>
    <row r="121" spans="1:9" ht="30" customHeight="1">
      <c r="A121" s="42" t="s">
        <v>84</v>
      </c>
      <c r="B121" s="42"/>
      <c r="C121" s="42"/>
      <c r="D121" s="42"/>
      <c r="E121" s="42"/>
      <c r="F121" s="42"/>
      <c r="G121" s="42"/>
      <c r="H121" s="42"/>
      <c r="I121" s="42"/>
    </row>
    <row r="122" spans="1:9" ht="30.75" customHeight="1">
      <c r="A122" s="42" t="s">
        <v>85</v>
      </c>
      <c r="B122" s="42"/>
      <c r="C122" s="42"/>
      <c r="D122" s="42"/>
      <c r="E122" s="42"/>
      <c r="F122" s="42"/>
      <c r="G122" s="42"/>
      <c r="H122" s="42"/>
      <c r="I122" s="42"/>
    </row>
    <row r="123" spans="1:9" ht="21" customHeight="1">
      <c r="A123" s="34" t="s">
        <v>86</v>
      </c>
      <c r="D123" s="3"/>
    </row>
    <row r="124" spans="1:9" ht="18" customHeight="1">
      <c r="A124" s="34" t="s">
        <v>12</v>
      </c>
      <c r="D124" s="3"/>
    </row>
    <row r="125" spans="1:9">
      <c r="D125" s="3"/>
    </row>
    <row r="126" spans="1:9">
      <c r="D126" s="3"/>
    </row>
    <row r="127" spans="1:9">
      <c r="D127" s="3"/>
    </row>
    <row r="128" spans="1:9">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sheetData>
  <mergeCells count="3">
    <mergeCell ref="A3:E3"/>
    <mergeCell ref="A121:I121"/>
    <mergeCell ref="A122:I122"/>
  </mergeCells>
  <phoneticPr fontId="2" type="noConversion"/>
  <printOptions horizontalCentered="1" verticalCentered="1"/>
  <pageMargins left="0.78740157480314965" right="0.78740157480314965" top="0.35" bottom="0.36" header="0.26" footer="0.28000000000000003"/>
  <pageSetup paperSize="9" scale="40"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L117"/>
  <sheetViews>
    <sheetView workbookViewId="0">
      <selection activeCell="A14" sqref="A14"/>
    </sheetView>
  </sheetViews>
  <sheetFormatPr defaultColWidth="10.85546875" defaultRowHeight="12.75"/>
  <cols>
    <col min="5" max="5" width="50.85546875" customWidth="1"/>
    <col min="7" max="7" width="50.85546875" customWidth="1"/>
    <col min="9" max="9" width="40.85546875" customWidth="1"/>
    <col min="10" max="10" width="70.85546875" customWidth="1"/>
  </cols>
  <sheetData>
    <row r="1" spans="1:12">
      <c r="A1" s="34" t="s">
        <v>13</v>
      </c>
    </row>
    <row r="3" spans="1:12">
      <c r="A3" s="13" t="s">
        <v>14</v>
      </c>
    </row>
    <row r="4" spans="1:12">
      <c r="A4" s="33" t="s">
        <v>15</v>
      </c>
    </row>
    <row r="5" spans="1:12">
      <c r="A5" s="13" t="s">
        <v>16</v>
      </c>
    </row>
    <row r="6" spans="1:12">
      <c r="A6" s="13" t="s">
        <v>17</v>
      </c>
    </row>
    <row r="7" spans="1:12">
      <c r="A7" s="33" t="s">
        <v>18</v>
      </c>
    </row>
    <row r="8" spans="1:12">
      <c r="A8" s="13" t="s">
        <v>19</v>
      </c>
    </row>
    <row r="9" spans="1:12">
      <c r="A9" s="33" t="s">
        <v>83</v>
      </c>
    </row>
    <row r="10" spans="1:12">
      <c r="A10" s="33" t="s">
        <v>37</v>
      </c>
    </row>
    <row r="11" spans="1:12">
      <c r="A11" s="33" t="s">
        <v>38</v>
      </c>
    </row>
    <row r="12" spans="1:12">
      <c r="A12" s="33" t="s">
        <v>39</v>
      </c>
      <c r="B12" s="13" t="s">
        <v>54</v>
      </c>
    </row>
    <row r="14" spans="1:12" ht="36">
      <c r="A14" s="6"/>
      <c r="B14" s="35" t="s">
        <v>40</v>
      </c>
      <c r="C14" s="35" t="s">
        <v>41</v>
      </c>
      <c r="D14" s="35" t="s">
        <v>42</v>
      </c>
      <c r="E14" s="36" t="s">
        <v>43</v>
      </c>
      <c r="F14" s="35" t="s">
        <v>44</v>
      </c>
      <c r="G14" s="35" t="s">
        <v>43</v>
      </c>
      <c r="H14" s="35" t="s">
        <v>45</v>
      </c>
      <c r="I14" s="37" t="s">
        <v>43</v>
      </c>
      <c r="J14" s="37" t="s">
        <v>0</v>
      </c>
      <c r="K14" s="8"/>
      <c r="L14" s="8"/>
    </row>
    <row r="15" spans="1:12">
      <c r="A15">
        <v>1909</v>
      </c>
      <c r="B15" s="14">
        <v>8.3333333333333339</v>
      </c>
      <c r="C15" s="14">
        <v>8.3333333333333339</v>
      </c>
      <c r="D15" s="14">
        <v>5.8333333333333339</v>
      </c>
      <c r="E15" s="11" t="s">
        <v>53</v>
      </c>
      <c r="F15" s="9">
        <v>2.5</v>
      </c>
      <c r="G15" s="11" t="s">
        <v>81</v>
      </c>
      <c r="H15" s="10"/>
      <c r="I15" s="12"/>
      <c r="J15" s="15"/>
      <c r="K15" s="9">
        <v>8.3333333333333339</v>
      </c>
      <c r="L15" s="9">
        <v>8.3333333333333339</v>
      </c>
    </row>
    <row r="16" spans="1:12">
      <c r="A16">
        <v>1910</v>
      </c>
      <c r="B16" s="14">
        <v>8.3333333333333339</v>
      </c>
      <c r="C16" s="14">
        <v>8.3333333333333339</v>
      </c>
      <c r="D16" s="14">
        <v>5.8333333333333339</v>
      </c>
      <c r="E16" s="11" t="s">
        <v>55</v>
      </c>
      <c r="F16" s="9">
        <v>2.5</v>
      </c>
      <c r="G16" s="16" t="s">
        <v>55</v>
      </c>
      <c r="H16" s="10"/>
      <c r="I16" s="12"/>
      <c r="J16" s="15"/>
      <c r="K16" s="9">
        <v>8.3333333333333339</v>
      </c>
      <c r="L16" s="9">
        <v>8.3333333333333339</v>
      </c>
    </row>
    <row r="17" spans="1:12">
      <c r="A17">
        <v>1911</v>
      </c>
      <c r="B17" s="14">
        <v>8.3333333333333339</v>
      </c>
      <c r="C17" s="14">
        <v>8.3333333333333339</v>
      </c>
      <c r="D17" s="14">
        <v>5.8333333333333339</v>
      </c>
      <c r="E17" s="11" t="s">
        <v>82</v>
      </c>
      <c r="F17" s="9">
        <v>2.5</v>
      </c>
      <c r="G17" s="16" t="s">
        <v>55</v>
      </c>
      <c r="H17" s="10"/>
      <c r="I17" s="12"/>
      <c r="J17" s="15"/>
      <c r="K17" s="9">
        <v>8.3333333333333339</v>
      </c>
      <c r="L17" s="9">
        <v>8.3333333333333339</v>
      </c>
    </row>
    <row r="18" spans="1:12">
      <c r="A18">
        <v>1912</v>
      </c>
      <c r="B18" s="14">
        <v>8.3333333333333339</v>
      </c>
      <c r="C18" s="14">
        <v>8.3333333333333339</v>
      </c>
      <c r="D18" s="14">
        <v>5.8333333333333339</v>
      </c>
      <c r="E18" s="11" t="s">
        <v>55</v>
      </c>
      <c r="F18" s="9">
        <v>2.5</v>
      </c>
      <c r="G18" s="16" t="s">
        <v>55</v>
      </c>
      <c r="H18" s="10"/>
      <c r="I18" s="12"/>
      <c r="J18" s="15"/>
      <c r="K18" s="9">
        <v>8.3333333333333339</v>
      </c>
      <c r="L18" s="9">
        <v>8.3333333333333339</v>
      </c>
    </row>
    <row r="19" spans="1:12">
      <c r="A19">
        <v>1913</v>
      </c>
      <c r="B19" s="14">
        <v>8.3333333333333339</v>
      </c>
      <c r="C19" s="14">
        <v>8.3333333333333339</v>
      </c>
      <c r="D19" s="14">
        <v>5.8333333333333339</v>
      </c>
      <c r="E19" s="11" t="s">
        <v>55</v>
      </c>
      <c r="F19" s="9">
        <v>2.5</v>
      </c>
      <c r="G19" s="16" t="s">
        <v>55</v>
      </c>
      <c r="H19" s="10"/>
      <c r="I19" s="12"/>
      <c r="J19" s="15"/>
      <c r="K19" s="9">
        <v>14.722083333333334</v>
      </c>
      <c r="L19" s="9">
        <v>14.722083333333334</v>
      </c>
    </row>
    <row r="20" spans="1:12">
      <c r="A20">
        <v>1914</v>
      </c>
      <c r="B20" s="14">
        <v>17.222220833333335</v>
      </c>
      <c r="C20" s="14">
        <v>17.222220833333335</v>
      </c>
      <c r="D20" s="14">
        <v>8.3333333333333339</v>
      </c>
      <c r="E20" s="11" t="s">
        <v>55</v>
      </c>
      <c r="F20" s="9">
        <v>8.8888875000000009</v>
      </c>
      <c r="G20" s="16" t="s">
        <v>55</v>
      </c>
      <c r="H20" s="10"/>
      <c r="I20" s="12"/>
      <c r="J20" s="15"/>
      <c r="K20" s="9">
        <v>25.833333333333336</v>
      </c>
      <c r="L20" s="9">
        <v>25.833333333333336</v>
      </c>
    </row>
    <row r="21" spans="1:12">
      <c r="A21">
        <v>1915</v>
      </c>
      <c r="B21" s="14">
        <v>32.5</v>
      </c>
      <c r="C21" s="14">
        <v>32.5</v>
      </c>
      <c r="D21" s="14">
        <v>15</v>
      </c>
      <c r="E21" s="11" t="s">
        <v>55</v>
      </c>
      <c r="F21" s="9">
        <v>17.5</v>
      </c>
      <c r="G21" s="16" t="s">
        <v>55</v>
      </c>
      <c r="H21" s="10"/>
      <c r="I21" s="12"/>
      <c r="J21" s="15"/>
      <c r="K21" s="9">
        <v>32.5</v>
      </c>
      <c r="L21" s="9">
        <v>32.5</v>
      </c>
    </row>
    <row r="22" spans="1:12">
      <c r="A22">
        <v>1916</v>
      </c>
      <c r="B22" s="14">
        <v>42.5</v>
      </c>
      <c r="C22" s="14">
        <v>42.5</v>
      </c>
      <c r="D22" s="14">
        <v>25</v>
      </c>
      <c r="E22" s="11" t="s">
        <v>55</v>
      </c>
      <c r="F22" s="9">
        <v>17.5</v>
      </c>
      <c r="G22" s="16" t="s">
        <v>55</v>
      </c>
      <c r="H22" s="10"/>
      <c r="I22" s="12"/>
      <c r="J22" s="15"/>
      <c r="K22" s="9">
        <v>42.5</v>
      </c>
      <c r="L22" s="9">
        <v>42.5</v>
      </c>
    </row>
    <row r="23" spans="1:12">
      <c r="A23">
        <v>1917</v>
      </c>
      <c r="B23" s="14">
        <v>42.5</v>
      </c>
      <c r="C23" s="14">
        <v>42.5</v>
      </c>
      <c r="D23" s="14">
        <v>25</v>
      </c>
      <c r="E23" s="11" t="s">
        <v>55</v>
      </c>
      <c r="F23" s="9">
        <v>17.5</v>
      </c>
      <c r="G23" s="16" t="s">
        <v>55</v>
      </c>
      <c r="H23" s="10"/>
      <c r="I23" s="12"/>
      <c r="J23" s="15"/>
      <c r="K23" s="9">
        <v>47.5</v>
      </c>
      <c r="L23" s="9">
        <v>47.5</v>
      </c>
    </row>
    <row r="24" spans="1:12">
      <c r="A24">
        <v>1918</v>
      </c>
      <c r="B24" s="14">
        <v>52.5</v>
      </c>
      <c r="C24" s="14">
        <v>52.5</v>
      </c>
      <c r="D24" s="14">
        <v>30</v>
      </c>
      <c r="E24" s="11" t="s">
        <v>55</v>
      </c>
      <c r="F24" s="9">
        <v>22.5</v>
      </c>
      <c r="G24" s="11" t="s">
        <v>75</v>
      </c>
      <c r="H24" s="10"/>
      <c r="I24" s="12"/>
      <c r="J24" s="15"/>
      <c r="K24" s="9">
        <v>52.5</v>
      </c>
      <c r="L24" s="9">
        <v>52.5</v>
      </c>
    </row>
    <row r="25" spans="1:12">
      <c r="A25">
        <v>1919</v>
      </c>
      <c r="B25" s="14">
        <v>52.5</v>
      </c>
      <c r="C25" s="14">
        <v>52.5</v>
      </c>
      <c r="D25" s="14">
        <v>30</v>
      </c>
      <c r="E25" s="11" t="s">
        <v>55</v>
      </c>
      <c r="F25" s="9">
        <v>22.5</v>
      </c>
      <c r="G25" s="11" t="s">
        <v>55</v>
      </c>
      <c r="H25" s="10"/>
      <c r="I25" s="12"/>
      <c r="J25" s="15"/>
      <c r="K25" s="9">
        <v>60</v>
      </c>
      <c r="L25" s="9">
        <v>60</v>
      </c>
    </row>
    <row r="26" spans="1:12">
      <c r="A26">
        <v>1920</v>
      </c>
      <c r="B26" s="14">
        <v>60</v>
      </c>
      <c r="C26" s="14">
        <v>60</v>
      </c>
      <c r="D26" s="14">
        <v>30</v>
      </c>
      <c r="E26" s="11" t="s">
        <v>76</v>
      </c>
      <c r="F26" s="9">
        <v>30</v>
      </c>
      <c r="G26" s="11" t="s">
        <v>55</v>
      </c>
      <c r="H26" s="10"/>
      <c r="I26" s="12"/>
      <c r="J26" s="15"/>
      <c r="K26" s="9">
        <v>60</v>
      </c>
      <c r="L26" s="9">
        <v>60</v>
      </c>
    </row>
    <row r="27" spans="1:12">
      <c r="A27">
        <v>1921</v>
      </c>
      <c r="B27" s="14">
        <v>60</v>
      </c>
      <c r="C27" s="14">
        <v>60</v>
      </c>
      <c r="D27" s="14">
        <v>30</v>
      </c>
      <c r="E27" s="11" t="s">
        <v>55</v>
      </c>
      <c r="F27" s="9">
        <v>30</v>
      </c>
      <c r="G27" s="11" t="s">
        <v>55</v>
      </c>
      <c r="H27" s="10"/>
      <c r="I27" s="12"/>
      <c r="J27" s="15"/>
      <c r="K27" s="9">
        <v>60</v>
      </c>
      <c r="L27" s="9">
        <v>60</v>
      </c>
    </row>
    <row r="28" spans="1:12">
      <c r="A28">
        <v>1922</v>
      </c>
      <c r="B28" s="14">
        <v>55</v>
      </c>
      <c r="C28" s="14">
        <v>55</v>
      </c>
      <c r="D28" s="14">
        <v>25</v>
      </c>
      <c r="E28" s="11" t="s">
        <v>55</v>
      </c>
      <c r="F28" s="9">
        <v>30</v>
      </c>
      <c r="G28" s="11" t="s">
        <v>55</v>
      </c>
      <c r="H28" s="10"/>
      <c r="I28" s="12"/>
      <c r="J28" s="15"/>
      <c r="K28" s="9">
        <v>55</v>
      </c>
      <c r="L28" s="9">
        <v>55</v>
      </c>
    </row>
    <row r="29" spans="1:12">
      <c r="A29">
        <v>1923</v>
      </c>
      <c r="B29" s="14">
        <v>52.5</v>
      </c>
      <c r="C29" s="14">
        <v>52.5</v>
      </c>
      <c r="D29" s="14">
        <v>22.5</v>
      </c>
      <c r="E29" s="11" t="s">
        <v>55</v>
      </c>
      <c r="F29" s="9">
        <v>30</v>
      </c>
      <c r="G29" s="11" t="s">
        <v>55</v>
      </c>
      <c r="H29" s="10"/>
      <c r="I29" s="12"/>
      <c r="J29" s="15"/>
      <c r="K29" s="9">
        <v>52.5</v>
      </c>
      <c r="L29" s="9">
        <v>52.5</v>
      </c>
    </row>
    <row r="30" spans="1:12">
      <c r="A30">
        <v>1924</v>
      </c>
      <c r="B30" s="14">
        <v>52.5</v>
      </c>
      <c r="C30" s="14">
        <v>52.5</v>
      </c>
      <c r="D30" s="14">
        <v>22.5</v>
      </c>
      <c r="E30" s="11" t="s">
        <v>55</v>
      </c>
      <c r="F30" s="9">
        <v>30</v>
      </c>
      <c r="G30" s="11" t="s">
        <v>55</v>
      </c>
      <c r="H30" s="10"/>
      <c r="I30" s="12"/>
      <c r="J30" s="15"/>
      <c r="K30" s="9">
        <v>52.5</v>
      </c>
      <c r="L30" s="9">
        <v>52.5</v>
      </c>
    </row>
    <row r="31" spans="1:12">
      <c r="A31">
        <v>1925</v>
      </c>
      <c r="B31" s="14">
        <v>50</v>
      </c>
      <c r="C31" s="14">
        <v>50</v>
      </c>
      <c r="D31" s="14">
        <v>20</v>
      </c>
      <c r="E31" s="11" t="s">
        <v>55</v>
      </c>
      <c r="F31" s="9">
        <v>30</v>
      </c>
      <c r="G31" s="11" t="s">
        <v>55</v>
      </c>
      <c r="H31" s="10"/>
      <c r="I31" s="12"/>
      <c r="J31" s="15"/>
      <c r="K31" s="9">
        <v>50</v>
      </c>
      <c r="L31" s="9">
        <v>50</v>
      </c>
    </row>
    <row r="32" spans="1:12">
      <c r="A32">
        <v>1926</v>
      </c>
      <c r="B32" s="14">
        <v>50</v>
      </c>
      <c r="C32" s="14">
        <v>50</v>
      </c>
      <c r="D32" s="9">
        <v>20</v>
      </c>
      <c r="E32" s="11" t="s">
        <v>71</v>
      </c>
      <c r="F32" s="9">
        <v>30</v>
      </c>
      <c r="G32" s="11" t="s">
        <v>73</v>
      </c>
      <c r="H32" s="10"/>
      <c r="I32" s="12"/>
      <c r="J32" s="15"/>
      <c r="K32" s="9">
        <v>50</v>
      </c>
      <c r="L32" s="9">
        <v>50</v>
      </c>
    </row>
    <row r="33" spans="1:12">
      <c r="A33">
        <v>1927</v>
      </c>
      <c r="B33" s="14">
        <v>50</v>
      </c>
      <c r="C33" s="14">
        <v>50</v>
      </c>
      <c r="D33" s="9">
        <v>20</v>
      </c>
      <c r="E33" s="11" t="s">
        <v>55</v>
      </c>
      <c r="F33" s="9">
        <v>30</v>
      </c>
      <c r="G33" s="11" t="s">
        <v>55</v>
      </c>
      <c r="H33" s="10"/>
      <c r="I33" s="12"/>
      <c r="J33" s="15"/>
      <c r="K33" s="9">
        <v>50</v>
      </c>
      <c r="L33" s="9">
        <v>50</v>
      </c>
    </row>
    <row r="34" spans="1:12">
      <c r="A34">
        <v>1928</v>
      </c>
      <c r="B34" s="14">
        <v>50</v>
      </c>
      <c r="C34" s="14">
        <v>50</v>
      </c>
      <c r="D34" s="9">
        <v>20</v>
      </c>
      <c r="E34" s="11" t="s">
        <v>55</v>
      </c>
      <c r="F34" s="9">
        <v>30</v>
      </c>
      <c r="G34" s="11" t="s">
        <v>55</v>
      </c>
      <c r="H34" s="10"/>
      <c r="I34" s="12"/>
      <c r="J34" s="15"/>
      <c r="K34" s="9">
        <v>50</v>
      </c>
      <c r="L34" s="9">
        <v>50</v>
      </c>
    </row>
    <row r="35" spans="1:12">
      <c r="A35">
        <v>1929</v>
      </c>
      <c r="B35" s="14">
        <v>57.5</v>
      </c>
      <c r="C35" s="14">
        <v>57.5</v>
      </c>
      <c r="D35" s="9">
        <v>20</v>
      </c>
      <c r="E35" s="11" t="s">
        <v>55</v>
      </c>
      <c r="F35" s="9">
        <v>37.5</v>
      </c>
      <c r="G35" s="11" t="s">
        <v>55</v>
      </c>
      <c r="H35" s="10"/>
      <c r="I35" s="12"/>
      <c r="J35" s="15"/>
      <c r="K35" s="9">
        <v>57.5</v>
      </c>
      <c r="L35" s="9">
        <v>57.5</v>
      </c>
    </row>
    <row r="36" spans="1:12">
      <c r="A36">
        <v>1930</v>
      </c>
      <c r="B36" s="14">
        <v>63.75</v>
      </c>
      <c r="C36" s="14">
        <v>63.75</v>
      </c>
      <c r="D36" s="9">
        <v>22.5</v>
      </c>
      <c r="E36" s="11" t="s">
        <v>55</v>
      </c>
      <c r="F36" s="9">
        <v>41.25</v>
      </c>
      <c r="G36" s="11" t="s">
        <v>55</v>
      </c>
      <c r="H36" s="10"/>
      <c r="I36" s="12"/>
      <c r="J36" s="15"/>
      <c r="K36" s="9">
        <v>63.75</v>
      </c>
      <c r="L36" s="9">
        <v>63.75</v>
      </c>
    </row>
    <row r="37" spans="1:12">
      <c r="A37">
        <v>1931</v>
      </c>
      <c r="B37" s="14">
        <v>66.25</v>
      </c>
      <c r="C37" s="14">
        <v>66.25</v>
      </c>
      <c r="D37" s="9">
        <v>25</v>
      </c>
      <c r="E37" s="11" t="s">
        <v>55</v>
      </c>
      <c r="F37" s="9">
        <v>41.25</v>
      </c>
      <c r="G37" s="11" t="s">
        <v>55</v>
      </c>
      <c r="H37" s="10"/>
      <c r="I37" s="12"/>
      <c r="J37" s="15"/>
      <c r="K37" s="9">
        <v>66.25</v>
      </c>
      <c r="L37" s="9">
        <v>66.25</v>
      </c>
    </row>
    <row r="38" spans="1:12">
      <c r="A38">
        <v>1932</v>
      </c>
      <c r="B38" s="14">
        <v>66.25</v>
      </c>
      <c r="C38" s="14">
        <v>66.25</v>
      </c>
      <c r="D38" s="9">
        <v>25</v>
      </c>
      <c r="E38" s="11" t="s">
        <v>55</v>
      </c>
      <c r="F38" s="9">
        <v>41.25</v>
      </c>
      <c r="G38" s="11" t="s">
        <v>55</v>
      </c>
      <c r="H38" s="10"/>
      <c r="I38" s="12"/>
      <c r="J38" s="15"/>
      <c r="K38" s="9">
        <v>66.25</v>
      </c>
      <c r="L38" s="9">
        <v>66.25</v>
      </c>
    </row>
    <row r="39" spans="1:12">
      <c r="A39">
        <v>1933</v>
      </c>
      <c r="B39" s="14">
        <v>66.25</v>
      </c>
      <c r="C39" s="14">
        <v>66.25</v>
      </c>
      <c r="D39" s="9">
        <v>25</v>
      </c>
      <c r="E39" s="11" t="s">
        <v>55</v>
      </c>
      <c r="F39" s="9">
        <v>41.25</v>
      </c>
      <c r="G39" s="11" t="s">
        <v>55</v>
      </c>
      <c r="H39" s="10"/>
      <c r="I39" s="12"/>
      <c r="J39" s="15"/>
      <c r="K39" s="9">
        <v>66.25</v>
      </c>
      <c r="L39" s="9">
        <v>66.25</v>
      </c>
    </row>
    <row r="40" spans="1:12">
      <c r="A40">
        <v>1934</v>
      </c>
      <c r="B40" s="14">
        <v>63.75</v>
      </c>
      <c r="C40" s="14">
        <v>63.75</v>
      </c>
      <c r="D40" s="9">
        <v>22.5</v>
      </c>
      <c r="E40" s="11" t="s">
        <v>55</v>
      </c>
      <c r="F40" s="9">
        <v>41.25</v>
      </c>
      <c r="G40" s="11" t="s">
        <v>55</v>
      </c>
      <c r="H40" s="10"/>
      <c r="I40" s="12"/>
      <c r="J40" s="15"/>
      <c r="K40" s="9">
        <v>63.75</v>
      </c>
      <c r="L40" s="9">
        <v>63.75</v>
      </c>
    </row>
    <row r="41" spans="1:12">
      <c r="A41">
        <v>1935</v>
      </c>
      <c r="B41" s="14">
        <v>63.75</v>
      </c>
      <c r="C41" s="14">
        <v>63.75</v>
      </c>
      <c r="D41" s="9">
        <v>22.5</v>
      </c>
      <c r="E41" s="11" t="s">
        <v>55</v>
      </c>
      <c r="F41" s="9">
        <v>41.25</v>
      </c>
      <c r="G41" s="11" t="s">
        <v>74</v>
      </c>
      <c r="H41" s="10"/>
      <c r="I41" s="12"/>
      <c r="J41" s="15"/>
      <c r="K41" s="9">
        <v>63.75</v>
      </c>
      <c r="L41" s="9">
        <v>63.75</v>
      </c>
    </row>
    <row r="42" spans="1:12">
      <c r="A42">
        <v>1936</v>
      </c>
      <c r="B42" s="14">
        <v>65</v>
      </c>
      <c r="C42" s="14">
        <v>65</v>
      </c>
      <c r="D42" s="9">
        <v>23.75</v>
      </c>
      <c r="E42" s="11" t="s">
        <v>72</v>
      </c>
      <c r="F42" s="9">
        <v>41.25</v>
      </c>
      <c r="G42" s="11" t="s">
        <v>55</v>
      </c>
      <c r="H42" s="10"/>
      <c r="I42" s="12"/>
      <c r="J42" s="15"/>
      <c r="K42" s="9">
        <v>65</v>
      </c>
      <c r="L42" s="9">
        <v>65</v>
      </c>
    </row>
    <row r="43" spans="1:12">
      <c r="A43">
        <v>1937</v>
      </c>
      <c r="B43" s="14">
        <v>66.25</v>
      </c>
      <c r="C43" s="14">
        <v>66.25</v>
      </c>
      <c r="D43" s="9">
        <v>25</v>
      </c>
      <c r="E43" s="11" t="s">
        <v>55</v>
      </c>
      <c r="F43" s="9">
        <v>41.25</v>
      </c>
      <c r="G43" s="11" t="s">
        <v>70</v>
      </c>
      <c r="H43" s="10"/>
      <c r="I43" s="12"/>
      <c r="J43" s="15"/>
      <c r="K43" s="9">
        <v>66.25</v>
      </c>
      <c r="L43" s="9">
        <v>66.25</v>
      </c>
    </row>
    <row r="44" spans="1:12">
      <c r="A44">
        <v>1938</v>
      </c>
      <c r="B44" s="14">
        <v>75</v>
      </c>
      <c r="C44" s="14">
        <v>75</v>
      </c>
      <c r="D44" s="9">
        <v>27.5</v>
      </c>
      <c r="E44" s="11" t="s">
        <v>55</v>
      </c>
      <c r="F44" s="9">
        <v>47.5</v>
      </c>
      <c r="G44" s="11" t="s">
        <v>55</v>
      </c>
      <c r="H44" s="10"/>
      <c r="I44" s="12"/>
      <c r="J44" s="15"/>
      <c r="K44" s="9">
        <v>75</v>
      </c>
      <c r="L44" s="9">
        <v>75</v>
      </c>
    </row>
    <row r="45" spans="1:12">
      <c r="A45">
        <v>1939</v>
      </c>
      <c r="B45" s="14">
        <v>82.5</v>
      </c>
      <c r="C45" s="14">
        <v>82.5</v>
      </c>
      <c r="D45" s="9">
        <v>35</v>
      </c>
      <c r="E45" s="11" t="s">
        <v>69</v>
      </c>
      <c r="F45" s="9">
        <v>47.5</v>
      </c>
      <c r="G45" s="11" t="s">
        <v>55</v>
      </c>
      <c r="H45" s="10"/>
      <c r="I45" s="12"/>
      <c r="J45" s="15"/>
      <c r="K45" s="9">
        <v>82.5</v>
      </c>
      <c r="L45" s="9">
        <v>82.5</v>
      </c>
    </row>
    <row r="46" spans="1:12">
      <c r="A46">
        <v>1940</v>
      </c>
      <c r="B46" s="14">
        <v>90</v>
      </c>
      <c r="C46" s="14">
        <v>90</v>
      </c>
      <c r="D46" s="9">
        <v>42.5</v>
      </c>
      <c r="E46" s="11" t="s">
        <v>55</v>
      </c>
      <c r="F46" s="9">
        <v>47.5</v>
      </c>
      <c r="G46" s="11" t="s">
        <v>65</v>
      </c>
      <c r="H46" s="10"/>
      <c r="I46" s="12"/>
      <c r="J46" s="15"/>
      <c r="K46" s="9">
        <v>90</v>
      </c>
      <c r="L46" s="9">
        <v>90</v>
      </c>
    </row>
    <row r="47" spans="1:12">
      <c r="A47">
        <v>1941</v>
      </c>
      <c r="B47" s="14">
        <v>97.5</v>
      </c>
      <c r="C47" s="14">
        <v>97.5</v>
      </c>
      <c r="D47" s="9">
        <v>50</v>
      </c>
      <c r="E47" s="11" t="s">
        <v>64</v>
      </c>
      <c r="F47" s="9">
        <v>47.5</v>
      </c>
      <c r="G47" s="11" t="s">
        <v>55</v>
      </c>
      <c r="H47" s="10"/>
      <c r="I47" s="12"/>
      <c r="J47" s="15"/>
      <c r="K47" s="9">
        <v>97.5</v>
      </c>
      <c r="L47" s="9">
        <v>97.5</v>
      </c>
    </row>
    <row r="48" spans="1:12">
      <c r="A48">
        <v>1942</v>
      </c>
      <c r="B48" s="14">
        <v>97.5</v>
      </c>
      <c r="C48" s="14">
        <v>97.5</v>
      </c>
      <c r="D48" s="9">
        <v>50</v>
      </c>
      <c r="E48" s="11" t="s">
        <v>55</v>
      </c>
      <c r="F48" s="9">
        <v>47.5</v>
      </c>
      <c r="G48" s="11" t="s">
        <v>55</v>
      </c>
      <c r="H48" s="10"/>
      <c r="I48" s="12"/>
      <c r="J48" s="15"/>
      <c r="K48" s="9">
        <v>97.5</v>
      </c>
      <c r="L48" s="9">
        <v>97.5</v>
      </c>
    </row>
    <row r="49" spans="1:12">
      <c r="A49">
        <v>1943</v>
      </c>
      <c r="B49" s="14">
        <v>97.5</v>
      </c>
      <c r="C49" s="14">
        <v>97.5</v>
      </c>
      <c r="D49" s="9">
        <v>50</v>
      </c>
      <c r="E49" s="11" t="s">
        <v>55</v>
      </c>
      <c r="F49" s="9">
        <v>47.5</v>
      </c>
      <c r="G49" s="11" t="s">
        <v>55</v>
      </c>
      <c r="H49" s="10"/>
      <c r="I49" s="12"/>
      <c r="J49" s="15"/>
      <c r="K49" s="9">
        <v>97.5</v>
      </c>
      <c r="L49" s="9">
        <v>97.5</v>
      </c>
    </row>
    <row r="50" spans="1:12">
      <c r="A50">
        <v>1944</v>
      </c>
      <c r="B50" s="14">
        <v>97.5</v>
      </c>
      <c r="C50" s="14">
        <v>97.5</v>
      </c>
      <c r="D50" s="9">
        <v>50</v>
      </c>
      <c r="E50" s="11" t="s">
        <v>55</v>
      </c>
      <c r="F50" s="9">
        <v>47.5</v>
      </c>
      <c r="G50" s="11" t="s">
        <v>55</v>
      </c>
      <c r="H50" s="10"/>
      <c r="I50" s="12"/>
      <c r="J50" s="15"/>
      <c r="K50" s="9">
        <v>97.5</v>
      </c>
      <c r="L50" s="9">
        <v>97.5</v>
      </c>
    </row>
    <row r="51" spans="1:12">
      <c r="A51">
        <v>1945</v>
      </c>
      <c r="B51" s="14">
        <v>97.5</v>
      </c>
      <c r="C51" s="14">
        <v>97.5</v>
      </c>
      <c r="D51" s="9">
        <v>50</v>
      </c>
      <c r="E51" s="11" t="s">
        <v>55</v>
      </c>
      <c r="F51" s="9">
        <v>47.5</v>
      </c>
      <c r="G51" s="11" t="s">
        <v>55</v>
      </c>
      <c r="H51" s="10"/>
      <c r="I51" s="12"/>
      <c r="J51" s="15"/>
      <c r="K51" s="9">
        <v>97.5</v>
      </c>
      <c r="L51" s="9">
        <v>97.5</v>
      </c>
    </row>
    <row r="52" spans="1:12">
      <c r="A52">
        <v>1946</v>
      </c>
      <c r="B52" s="14">
        <v>97.5</v>
      </c>
      <c r="C52" s="14">
        <v>97.5</v>
      </c>
      <c r="D52" s="9">
        <v>45</v>
      </c>
      <c r="E52" s="11" t="s">
        <v>55</v>
      </c>
      <c r="F52" s="9">
        <v>52.5</v>
      </c>
      <c r="G52" s="11" t="s">
        <v>55</v>
      </c>
      <c r="H52" s="10"/>
      <c r="I52" s="12"/>
      <c r="J52" s="15"/>
      <c r="K52" s="9">
        <v>97.5</v>
      </c>
      <c r="L52" s="9">
        <v>97.5</v>
      </c>
    </row>
    <row r="53" spans="1:12">
      <c r="A53">
        <v>1947</v>
      </c>
      <c r="B53" s="14">
        <v>97.5</v>
      </c>
      <c r="C53" s="14">
        <v>97.5</v>
      </c>
      <c r="D53" s="9">
        <v>45</v>
      </c>
      <c r="E53" s="11" t="s">
        <v>55</v>
      </c>
      <c r="F53" s="9">
        <v>52.5</v>
      </c>
      <c r="G53" s="11" t="s">
        <v>55</v>
      </c>
      <c r="H53" s="10"/>
      <c r="I53" s="12"/>
      <c r="J53" s="15"/>
      <c r="K53" s="9">
        <v>97.5</v>
      </c>
      <c r="L53" s="9">
        <v>97.5</v>
      </c>
    </row>
    <row r="54" spans="1:12">
      <c r="A54">
        <v>1948</v>
      </c>
      <c r="B54" s="14">
        <v>97.5</v>
      </c>
      <c r="C54" s="14">
        <v>97.5</v>
      </c>
      <c r="D54" s="9">
        <v>45</v>
      </c>
      <c r="E54" s="11" t="s">
        <v>55</v>
      </c>
      <c r="F54" s="9">
        <v>52.5</v>
      </c>
      <c r="G54" s="11" t="s">
        <v>55</v>
      </c>
      <c r="H54" s="10"/>
      <c r="I54" s="12"/>
      <c r="J54" s="15"/>
      <c r="K54" s="9">
        <v>97.5</v>
      </c>
      <c r="L54" s="9">
        <v>97.5</v>
      </c>
    </row>
    <row r="55" spans="1:12">
      <c r="A55">
        <v>1949</v>
      </c>
      <c r="B55" s="14">
        <v>97.5</v>
      </c>
      <c r="C55" s="14">
        <v>97.5</v>
      </c>
      <c r="D55" s="9">
        <v>45</v>
      </c>
      <c r="E55" s="11" t="s">
        <v>55</v>
      </c>
      <c r="F55" s="9">
        <v>52.5</v>
      </c>
      <c r="G55" s="11" t="s">
        <v>55</v>
      </c>
      <c r="H55" s="10"/>
      <c r="I55" s="12"/>
      <c r="J55" s="15"/>
      <c r="K55" s="9">
        <v>97.5</v>
      </c>
      <c r="L55" s="9">
        <v>97.5</v>
      </c>
    </row>
    <row r="56" spans="1:12">
      <c r="A56">
        <v>1950</v>
      </c>
      <c r="B56" s="14">
        <v>97.5</v>
      </c>
      <c r="C56" s="14">
        <v>97.5</v>
      </c>
      <c r="D56" s="9">
        <v>45</v>
      </c>
      <c r="E56" s="11" t="s">
        <v>55</v>
      </c>
      <c r="F56" s="9">
        <v>52.5</v>
      </c>
      <c r="G56" s="11" t="s">
        <v>66</v>
      </c>
      <c r="H56" s="10"/>
      <c r="I56" s="12"/>
      <c r="J56" s="15"/>
      <c r="K56" s="9">
        <v>97.5</v>
      </c>
      <c r="L56" s="9">
        <v>97.5</v>
      </c>
    </row>
    <row r="57" spans="1:12">
      <c r="A57">
        <v>1951</v>
      </c>
      <c r="B57" s="14">
        <v>97.5</v>
      </c>
      <c r="C57" s="14">
        <v>97.5</v>
      </c>
      <c r="D57" s="9">
        <v>47.5</v>
      </c>
      <c r="E57" s="11" t="s">
        <v>68</v>
      </c>
      <c r="F57" s="9">
        <v>50</v>
      </c>
      <c r="G57" s="11" t="s">
        <v>55</v>
      </c>
      <c r="H57" s="10"/>
      <c r="I57" s="12"/>
      <c r="J57" s="15"/>
      <c r="K57" s="9">
        <v>97.5</v>
      </c>
      <c r="L57" s="9">
        <v>97.5</v>
      </c>
    </row>
    <row r="58" spans="1:12">
      <c r="A58">
        <v>1952</v>
      </c>
      <c r="B58" s="14">
        <v>97.5</v>
      </c>
      <c r="C58" s="14">
        <v>97.5</v>
      </c>
      <c r="D58" s="9">
        <v>47.5</v>
      </c>
      <c r="E58" s="11" t="s">
        <v>67</v>
      </c>
      <c r="F58" s="9">
        <v>50</v>
      </c>
      <c r="G58" s="11" t="s">
        <v>55</v>
      </c>
      <c r="H58" s="10"/>
      <c r="I58" s="12"/>
      <c r="J58" s="15"/>
      <c r="K58" s="9">
        <v>97.5</v>
      </c>
      <c r="L58" s="9">
        <v>97.5</v>
      </c>
    </row>
    <row r="59" spans="1:12">
      <c r="A59">
        <v>1953</v>
      </c>
      <c r="B59" s="14">
        <v>95</v>
      </c>
      <c r="C59" s="14">
        <v>95</v>
      </c>
      <c r="D59" s="9">
        <v>45</v>
      </c>
      <c r="E59" s="11" t="s">
        <v>55</v>
      </c>
      <c r="F59" s="9">
        <v>50</v>
      </c>
      <c r="G59" s="11" t="s">
        <v>55</v>
      </c>
      <c r="H59" s="10"/>
      <c r="I59" s="12"/>
      <c r="J59" s="15"/>
      <c r="K59" s="9">
        <v>95</v>
      </c>
      <c r="L59" s="9">
        <v>95</v>
      </c>
    </row>
    <row r="60" spans="1:12">
      <c r="A60">
        <v>1954</v>
      </c>
      <c r="B60" s="14">
        <v>95</v>
      </c>
      <c r="C60" s="14">
        <v>95</v>
      </c>
      <c r="D60" s="9">
        <v>45</v>
      </c>
      <c r="E60" s="11" t="s">
        <v>55</v>
      </c>
      <c r="F60" s="9">
        <v>50</v>
      </c>
      <c r="G60" s="11" t="s">
        <v>55</v>
      </c>
      <c r="H60" s="10"/>
      <c r="I60" s="12"/>
      <c r="J60" s="15"/>
      <c r="K60" s="9">
        <v>95</v>
      </c>
      <c r="L60" s="9">
        <v>95</v>
      </c>
    </row>
    <row r="61" spans="1:12">
      <c r="A61">
        <v>1955</v>
      </c>
      <c r="B61" s="14">
        <v>92.5</v>
      </c>
      <c r="C61" s="14">
        <v>92.5</v>
      </c>
      <c r="D61" s="9">
        <v>42.5</v>
      </c>
      <c r="E61" s="11" t="s">
        <v>55</v>
      </c>
      <c r="F61" s="9">
        <v>50</v>
      </c>
      <c r="G61" s="11" t="s">
        <v>55</v>
      </c>
      <c r="H61" s="10"/>
      <c r="I61" s="12"/>
      <c r="J61" s="15"/>
      <c r="K61" s="9">
        <v>92.5</v>
      </c>
      <c r="L61" s="9">
        <v>92.5</v>
      </c>
    </row>
    <row r="62" spans="1:12">
      <c r="A62">
        <v>1956</v>
      </c>
      <c r="B62" s="14">
        <v>92.5</v>
      </c>
      <c r="C62" s="14">
        <v>92.5</v>
      </c>
      <c r="D62" s="9">
        <v>42.5</v>
      </c>
      <c r="E62" s="11" t="s">
        <v>55</v>
      </c>
      <c r="F62" s="9">
        <v>50</v>
      </c>
      <c r="G62" s="11" t="s">
        <v>55</v>
      </c>
      <c r="H62" s="10"/>
      <c r="I62" s="12"/>
      <c r="J62" s="15"/>
      <c r="K62" s="9">
        <v>92.5</v>
      </c>
      <c r="L62" s="9">
        <v>92.5</v>
      </c>
    </row>
    <row r="63" spans="1:12">
      <c r="A63">
        <v>1957</v>
      </c>
      <c r="B63" s="14">
        <v>92.5</v>
      </c>
      <c r="C63" s="14">
        <v>92.5</v>
      </c>
      <c r="D63" s="9">
        <v>42.5</v>
      </c>
      <c r="E63" s="11" t="s">
        <v>55</v>
      </c>
      <c r="F63" s="9">
        <v>50</v>
      </c>
      <c r="G63" s="11" t="s">
        <v>55</v>
      </c>
      <c r="H63" s="10"/>
      <c r="I63" s="12"/>
      <c r="J63" s="15"/>
      <c r="K63" s="9">
        <v>92.5</v>
      </c>
      <c r="L63" s="9">
        <v>92.5</v>
      </c>
    </row>
    <row r="64" spans="1:12">
      <c r="A64">
        <v>1958</v>
      </c>
      <c r="B64" s="14">
        <v>92.5</v>
      </c>
      <c r="C64" s="14">
        <v>92.5</v>
      </c>
      <c r="D64" s="9">
        <v>42.5</v>
      </c>
      <c r="E64" s="11" t="s">
        <v>55</v>
      </c>
      <c r="F64" s="9">
        <v>50</v>
      </c>
      <c r="G64" s="11" t="s">
        <v>55</v>
      </c>
      <c r="H64" s="10"/>
      <c r="I64" s="12"/>
      <c r="J64" s="15"/>
      <c r="K64" s="9">
        <v>92.5</v>
      </c>
      <c r="L64" s="9">
        <v>92.5</v>
      </c>
    </row>
    <row r="65" spans="1:12">
      <c r="A65">
        <v>1959</v>
      </c>
      <c r="B65" s="14">
        <v>88.75</v>
      </c>
      <c r="C65" s="14">
        <v>88.75</v>
      </c>
      <c r="D65" s="14">
        <v>38.75</v>
      </c>
      <c r="E65" s="11" t="s">
        <v>60</v>
      </c>
      <c r="F65" s="9">
        <v>50</v>
      </c>
      <c r="G65" s="11" t="s">
        <v>58</v>
      </c>
      <c r="H65" s="10"/>
      <c r="I65" s="12"/>
      <c r="J65" s="15"/>
      <c r="K65" s="9">
        <v>88.75</v>
      </c>
      <c r="L65" s="9">
        <v>88.75</v>
      </c>
    </row>
    <row r="66" spans="1:12">
      <c r="A66">
        <v>1960</v>
      </c>
      <c r="B66" s="14">
        <v>88.75</v>
      </c>
      <c r="C66" s="14">
        <v>88.75</v>
      </c>
      <c r="D66" s="14">
        <v>38.75</v>
      </c>
      <c r="E66" s="11" t="s">
        <v>55</v>
      </c>
      <c r="F66" s="9">
        <v>50</v>
      </c>
      <c r="G66" s="11" t="s">
        <v>55</v>
      </c>
      <c r="H66" s="10"/>
      <c r="I66" s="12"/>
      <c r="J66" s="15"/>
      <c r="K66" s="9">
        <v>88.75</v>
      </c>
      <c r="L66" s="9">
        <v>88.75</v>
      </c>
    </row>
    <row r="67" spans="1:12">
      <c r="A67">
        <v>1961</v>
      </c>
      <c r="B67" s="14">
        <v>88.75</v>
      </c>
      <c r="C67" s="14">
        <v>88.75</v>
      </c>
      <c r="D67" s="14">
        <v>38.75</v>
      </c>
      <c r="E67" s="11" t="s">
        <v>55</v>
      </c>
      <c r="F67" s="9">
        <v>50</v>
      </c>
      <c r="G67" s="11" t="s">
        <v>55</v>
      </c>
      <c r="H67" s="10"/>
      <c r="I67" s="12"/>
      <c r="J67" s="15"/>
      <c r="K67" s="9">
        <v>88.75</v>
      </c>
      <c r="L67" s="9">
        <v>88.75</v>
      </c>
    </row>
    <row r="68" spans="1:12">
      <c r="A68">
        <v>1962</v>
      </c>
      <c r="B68" s="14">
        <v>88.75</v>
      </c>
      <c r="C68" s="14">
        <v>88.75</v>
      </c>
      <c r="D68" s="14">
        <v>38.75</v>
      </c>
      <c r="E68" s="11" t="s">
        <v>55</v>
      </c>
      <c r="F68" s="9">
        <v>50</v>
      </c>
      <c r="G68" s="11" t="s">
        <v>55</v>
      </c>
      <c r="H68" s="10"/>
      <c r="I68" s="12"/>
      <c r="J68" s="15"/>
      <c r="K68" s="9">
        <v>88.75</v>
      </c>
      <c r="L68" s="9">
        <v>88.75</v>
      </c>
    </row>
    <row r="69" spans="1:12">
      <c r="A69">
        <v>1963</v>
      </c>
      <c r="B69" s="14">
        <v>88.75</v>
      </c>
      <c r="C69" s="14">
        <v>88.75</v>
      </c>
      <c r="D69" s="14">
        <v>38.75</v>
      </c>
      <c r="E69" s="11" t="s">
        <v>55</v>
      </c>
      <c r="F69" s="9">
        <v>50</v>
      </c>
      <c r="G69" s="11" t="s">
        <v>55</v>
      </c>
      <c r="H69" s="10"/>
      <c r="I69" s="12"/>
      <c r="J69" s="15"/>
      <c r="K69" s="9">
        <v>88.75</v>
      </c>
      <c r="L69" s="9">
        <v>88.75</v>
      </c>
    </row>
    <row r="70" spans="1:12">
      <c r="A70">
        <v>1964</v>
      </c>
      <c r="B70" s="14">
        <v>88.75</v>
      </c>
      <c r="C70" s="14">
        <v>88.75</v>
      </c>
      <c r="D70" s="14">
        <v>38.75</v>
      </c>
      <c r="E70" s="11" t="s">
        <v>55</v>
      </c>
      <c r="F70" s="9">
        <v>50</v>
      </c>
      <c r="G70" s="11" t="s">
        <v>55</v>
      </c>
      <c r="H70" s="10"/>
      <c r="I70" s="12"/>
      <c r="J70" s="15"/>
      <c r="K70" s="9">
        <v>88.75</v>
      </c>
      <c r="L70" s="9">
        <v>88.75</v>
      </c>
    </row>
    <row r="71" spans="1:12">
      <c r="A71">
        <v>1965</v>
      </c>
      <c r="B71" s="14">
        <v>91.25</v>
      </c>
      <c r="C71" s="14">
        <v>91.25</v>
      </c>
      <c r="D71" s="14">
        <v>41.25</v>
      </c>
      <c r="E71" s="11" t="s">
        <v>55</v>
      </c>
      <c r="F71" s="9">
        <v>50</v>
      </c>
      <c r="G71" s="11" t="s">
        <v>55</v>
      </c>
      <c r="H71" s="10"/>
      <c r="I71" s="12"/>
      <c r="J71" s="18" t="s">
        <v>59</v>
      </c>
      <c r="K71" s="9">
        <v>96.25</v>
      </c>
      <c r="L71" s="9">
        <v>96.25</v>
      </c>
    </row>
    <row r="72" spans="1:12">
      <c r="A72">
        <v>1966</v>
      </c>
      <c r="B72" s="14">
        <v>91.25</v>
      </c>
      <c r="C72" s="14">
        <v>91.25</v>
      </c>
      <c r="D72" s="14">
        <v>41.25</v>
      </c>
      <c r="E72" s="11" t="s">
        <v>55</v>
      </c>
      <c r="F72" s="9">
        <v>50</v>
      </c>
      <c r="G72" s="11" t="s">
        <v>55</v>
      </c>
      <c r="H72" s="10"/>
      <c r="I72" s="12"/>
      <c r="J72" s="15"/>
      <c r="K72" s="9">
        <v>91.25</v>
      </c>
      <c r="L72" s="9">
        <v>91.25</v>
      </c>
    </row>
    <row r="73" spans="1:12">
      <c r="A73">
        <v>1967</v>
      </c>
      <c r="B73" s="14">
        <v>91.25</v>
      </c>
      <c r="C73" s="14">
        <v>91.25</v>
      </c>
      <c r="D73" s="14">
        <v>41.25</v>
      </c>
      <c r="E73" s="11" t="s">
        <v>55</v>
      </c>
      <c r="F73" s="9">
        <v>50</v>
      </c>
      <c r="G73" s="11" t="s">
        <v>55</v>
      </c>
      <c r="H73" s="10"/>
      <c r="I73" s="12"/>
      <c r="J73" s="15"/>
      <c r="K73" s="9">
        <v>91.25</v>
      </c>
      <c r="L73" s="9">
        <v>91.25</v>
      </c>
    </row>
    <row r="74" spans="1:12">
      <c r="A74">
        <v>1968</v>
      </c>
      <c r="B74" s="14">
        <v>91.25</v>
      </c>
      <c r="C74" s="14">
        <v>91.25</v>
      </c>
      <c r="D74" s="14">
        <v>41.25</v>
      </c>
      <c r="E74" s="11" t="s">
        <v>55</v>
      </c>
      <c r="F74" s="9">
        <v>50</v>
      </c>
      <c r="G74" s="11" t="s">
        <v>55</v>
      </c>
      <c r="H74" s="10"/>
      <c r="I74" s="12"/>
      <c r="J74" s="15"/>
      <c r="K74" s="9">
        <v>91.25</v>
      </c>
      <c r="L74" s="9">
        <v>91.25</v>
      </c>
    </row>
    <row r="75" spans="1:12">
      <c r="A75">
        <v>1969</v>
      </c>
      <c r="B75" s="14">
        <v>91.25</v>
      </c>
      <c r="C75" s="14">
        <v>91.25</v>
      </c>
      <c r="D75" s="14">
        <v>41.25</v>
      </c>
      <c r="E75" s="11" t="s">
        <v>55</v>
      </c>
      <c r="F75" s="9">
        <v>50</v>
      </c>
      <c r="G75" s="11" t="s">
        <v>56</v>
      </c>
      <c r="H75" s="10"/>
      <c r="I75" s="12"/>
      <c r="J75" s="15"/>
      <c r="K75" s="9">
        <v>91.25</v>
      </c>
      <c r="L75" s="9">
        <v>91.25</v>
      </c>
    </row>
    <row r="76" spans="1:12">
      <c r="A76">
        <v>1970</v>
      </c>
      <c r="B76" s="14">
        <v>91.25</v>
      </c>
      <c r="C76" s="14">
        <v>91.25</v>
      </c>
      <c r="D76" s="14">
        <v>41.25</v>
      </c>
      <c r="E76" s="11" t="s">
        <v>63</v>
      </c>
      <c r="F76" s="9">
        <v>50</v>
      </c>
      <c r="G76" s="11" t="s">
        <v>55</v>
      </c>
      <c r="H76" s="10"/>
      <c r="I76" s="12"/>
      <c r="J76" s="15"/>
      <c r="K76" s="9">
        <v>91.25</v>
      </c>
      <c r="L76" s="9">
        <v>91.25</v>
      </c>
    </row>
    <row r="77" spans="1:12">
      <c r="A77">
        <v>1971</v>
      </c>
      <c r="B77" s="17">
        <v>82.9375</v>
      </c>
      <c r="C77" s="14">
        <v>88.75</v>
      </c>
      <c r="D77" s="14">
        <v>38.75</v>
      </c>
      <c r="E77" s="11" t="s">
        <v>55</v>
      </c>
      <c r="F77" s="9">
        <v>50</v>
      </c>
      <c r="G77" s="11" t="s">
        <v>55</v>
      </c>
      <c r="H77" s="10"/>
      <c r="I77" s="12"/>
      <c r="J77" s="15"/>
      <c r="K77" s="9">
        <v>73.75</v>
      </c>
      <c r="L77" s="9">
        <v>88.75</v>
      </c>
    </row>
    <row r="78" spans="1:12">
      <c r="A78">
        <v>1972</v>
      </c>
      <c r="B78" s="17">
        <v>82.9375</v>
      </c>
      <c r="C78" s="14">
        <v>88.75</v>
      </c>
      <c r="D78" s="14">
        <v>38.75</v>
      </c>
      <c r="E78" s="11" t="s">
        <v>55</v>
      </c>
      <c r="F78" s="9">
        <v>50</v>
      </c>
      <c r="G78" s="11" t="s">
        <v>55</v>
      </c>
      <c r="H78" s="10"/>
      <c r="I78" s="12"/>
      <c r="J78" s="15" t="s">
        <v>62</v>
      </c>
      <c r="K78" s="9">
        <v>73.75</v>
      </c>
      <c r="L78" s="9">
        <v>88.75</v>
      </c>
    </row>
    <row r="79" spans="1:12">
      <c r="A79">
        <v>1973</v>
      </c>
      <c r="B79" s="14">
        <v>75</v>
      </c>
      <c r="C79" s="14">
        <v>90</v>
      </c>
      <c r="D79" s="14">
        <v>75</v>
      </c>
      <c r="E79" s="11" t="s">
        <v>56</v>
      </c>
      <c r="F79" s="10"/>
      <c r="G79" s="16"/>
      <c r="H79" s="9">
        <v>15</v>
      </c>
      <c r="I79" s="11" t="s">
        <v>56</v>
      </c>
      <c r="J79" s="15"/>
      <c r="K79" s="9">
        <v>75</v>
      </c>
      <c r="L79" s="9">
        <v>90</v>
      </c>
    </row>
    <row r="80" spans="1:12">
      <c r="A80">
        <v>1974</v>
      </c>
      <c r="B80" s="14">
        <v>83</v>
      </c>
      <c r="C80" s="14">
        <v>98</v>
      </c>
      <c r="D80" s="14">
        <v>83</v>
      </c>
      <c r="E80" s="12" t="s">
        <v>55</v>
      </c>
      <c r="F80" s="10"/>
      <c r="G80" s="16"/>
      <c r="H80" s="9">
        <v>15</v>
      </c>
      <c r="I80" s="12" t="s">
        <v>55</v>
      </c>
      <c r="J80" s="15"/>
      <c r="K80" s="9">
        <v>83</v>
      </c>
      <c r="L80" s="9">
        <v>98</v>
      </c>
    </row>
    <row r="81" spans="1:12">
      <c r="A81">
        <v>1975</v>
      </c>
      <c r="B81" s="14">
        <v>83</v>
      </c>
      <c r="C81" s="14">
        <v>98</v>
      </c>
      <c r="D81" s="14">
        <v>83</v>
      </c>
      <c r="E81" s="12" t="s">
        <v>55</v>
      </c>
      <c r="F81" s="10"/>
      <c r="G81" s="16"/>
      <c r="H81" s="9">
        <v>15</v>
      </c>
      <c r="I81" s="12" t="s">
        <v>55</v>
      </c>
      <c r="J81" s="15"/>
      <c r="K81" s="9">
        <v>83</v>
      </c>
      <c r="L81" s="9">
        <v>98</v>
      </c>
    </row>
    <row r="82" spans="1:12">
      <c r="A82">
        <v>1976</v>
      </c>
      <c r="B82" s="14">
        <v>83</v>
      </c>
      <c r="C82" s="14">
        <v>98</v>
      </c>
      <c r="D82" s="14">
        <v>83</v>
      </c>
      <c r="E82" s="11" t="s">
        <v>77</v>
      </c>
      <c r="F82" s="10"/>
      <c r="G82" s="16"/>
      <c r="H82" s="9">
        <v>15</v>
      </c>
      <c r="I82" s="11" t="s">
        <v>77</v>
      </c>
      <c r="J82" s="15"/>
      <c r="K82" s="9">
        <v>83</v>
      </c>
      <c r="L82" s="9">
        <v>98</v>
      </c>
    </row>
    <row r="83" spans="1:12">
      <c r="A83">
        <v>1977</v>
      </c>
      <c r="B83" s="14">
        <v>83</v>
      </c>
      <c r="C83" s="14">
        <v>98</v>
      </c>
      <c r="D83" s="14">
        <v>83</v>
      </c>
      <c r="E83" s="11" t="s">
        <v>55</v>
      </c>
      <c r="F83" s="10"/>
      <c r="G83" s="16"/>
      <c r="H83" s="9">
        <v>15</v>
      </c>
      <c r="I83" s="12" t="s">
        <v>55</v>
      </c>
      <c r="J83" s="15"/>
      <c r="K83" s="9">
        <v>83</v>
      </c>
      <c r="L83" s="9">
        <v>98</v>
      </c>
    </row>
    <row r="84" spans="1:12">
      <c r="A84">
        <v>1978</v>
      </c>
      <c r="B84" s="14">
        <v>83</v>
      </c>
      <c r="C84" s="14">
        <v>98</v>
      </c>
      <c r="D84" s="14">
        <v>83</v>
      </c>
      <c r="E84" s="11" t="s">
        <v>55</v>
      </c>
      <c r="F84" s="10"/>
      <c r="G84" s="16"/>
      <c r="H84" s="9">
        <v>15</v>
      </c>
      <c r="I84" s="12" t="s">
        <v>55</v>
      </c>
      <c r="J84" s="15"/>
      <c r="K84" s="9">
        <v>83</v>
      </c>
      <c r="L84" s="9">
        <v>98</v>
      </c>
    </row>
    <row r="85" spans="1:12">
      <c r="A85">
        <v>1979</v>
      </c>
      <c r="B85" s="14">
        <v>60</v>
      </c>
      <c r="C85" s="14">
        <v>75</v>
      </c>
      <c r="D85" s="14">
        <v>60</v>
      </c>
      <c r="E85" s="11" t="s">
        <v>61</v>
      </c>
      <c r="F85" s="10"/>
      <c r="G85" s="16"/>
      <c r="H85" s="9">
        <v>15</v>
      </c>
      <c r="I85" s="11" t="s">
        <v>61</v>
      </c>
      <c r="J85" s="15"/>
      <c r="K85" s="9">
        <v>60</v>
      </c>
      <c r="L85" s="9">
        <v>75</v>
      </c>
    </row>
    <row r="86" spans="1:12">
      <c r="A86">
        <v>1980</v>
      </c>
      <c r="B86" s="14">
        <v>60</v>
      </c>
      <c r="C86" s="14">
        <v>75</v>
      </c>
      <c r="D86" s="14">
        <v>60</v>
      </c>
      <c r="E86" s="11" t="s">
        <v>55</v>
      </c>
      <c r="F86" s="10"/>
      <c r="G86" s="16"/>
      <c r="H86" s="9">
        <v>15</v>
      </c>
      <c r="I86" s="12" t="s">
        <v>55</v>
      </c>
      <c r="J86" s="15"/>
      <c r="K86" s="9">
        <v>60</v>
      </c>
      <c r="L86" s="9">
        <v>75</v>
      </c>
    </row>
    <row r="87" spans="1:12">
      <c r="A87">
        <v>1981</v>
      </c>
      <c r="B87" s="14">
        <v>60</v>
      </c>
      <c r="C87" s="14">
        <v>75</v>
      </c>
      <c r="D87" s="14">
        <v>60</v>
      </c>
      <c r="E87" s="11" t="s">
        <v>79</v>
      </c>
      <c r="F87" s="10"/>
      <c r="G87" s="16"/>
      <c r="H87" s="9">
        <v>15</v>
      </c>
      <c r="I87" s="11" t="s">
        <v>79</v>
      </c>
      <c r="J87" s="15"/>
      <c r="K87" s="9">
        <v>60</v>
      </c>
      <c r="L87" s="9">
        <v>75</v>
      </c>
    </row>
    <row r="88" spans="1:12">
      <c r="A88">
        <v>1982</v>
      </c>
      <c r="B88" s="14">
        <v>60</v>
      </c>
      <c r="C88" s="14">
        <v>75</v>
      </c>
      <c r="D88" s="14">
        <v>60</v>
      </c>
      <c r="E88" s="11" t="s">
        <v>55</v>
      </c>
      <c r="F88" s="10"/>
      <c r="G88" s="16"/>
      <c r="H88" s="9">
        <v>15</v>
      </c>
      <c r="I88" s="12" t="s">
        <v>55</v>
      </c>
      <c r="J88" s="15"/>
      <c r="K88" s="9">
        <v>60</v>
      </c>
      <c r="L88" s="9">
        <v>75</v>
      </c>
    </row>
    <row r="89" spans="1:12">
      <c r="A89">
        <v>1983</v>
      </c>
      <c r="B89" s="14">
        <v>60</v>
      </c>
      <c r="C89" s="14">
        <v>75</v>
      </c>
      <c r="D89" s="14">
        <v>60</v>
      </c>
      <c r="E89" s="11" t="s">
        <v>55</v>
      </c>
      <c r="F89" s="10"/>
      <c r="G89" s="16"/>
      <c r="H89" s="9">
        <v>15</v>
      </c>
      <c r="I89" s="12" t="s">
        <v>55</v>
      </c>
      <c r="J89" s="15"/>
      <c r="K89" s="9">
        <v>60</v>
      </c>
      <c r="L89" s="9">
        <v>75</v>
      </c>
    </row>
    <row r="90" spans="1:12">
      <c r="A90">
        <v>1984</v>
      </c>
      <c r="B90" s="14">
        <v>60</v>
      </c>
      <c r="C90" s="14">
        <v>60</v>
      </c>
      <c r="D90" s="14">
        <v>60</v>
      </c>
      <c r="E90" s="11" t="s">
        <v>78</v>
      </c>
      <c r="F90" s="10"/>
      <c r="G90" s="16"/>
      <c r="H90" s="10"/>
      <c r="I90" s="12"/>
      <c r="J90" s="15"/>
      <c r="K90" s="9">
        <v>60</v>
      </c>
      <c r="L90" s="9">
        <v>60</v>
      </c>
    </row>
    <row r="91" spans="1:12">
      <c r="A91">
        <v>1985</v>
      </c>
      <c r="B91" s="14">
        <v>60</v>
      </c>
      <c r="C91" s="14">
        <v>60</v>
      </c>
      <c r="D91" s="14">
        <v>60</v>
      </c>
      <c r="E91" s="11" t="s">
        <v>55</v>
      </c>
      <c r="F91" s="10"/>
      <c r="G91" s="16"/>
      <c r="H91" s="10"/>
      <c r="I91" s="12"/>
      <c r="J91" s="15"/>
      <c r="K91" s="9">
        <v>60</v>
      </c>
      <c r="L91" s="9">
        <v>60</v>
      </c>
    </row>
    <row r="92" spans="1:12">
      <c r="A92">
        <v>1986</v>
      </c>
      <c r="B92" s="14">
        <v>60</v>
      </c>
      <c r="C92" s="14">
        <v>60</v>
      </c>
      <c r="D92" s="14">
        <v>60</v>
      </c>
      <c r="E92" s="11" t="s">
        <v>55</v>
      </c>
      <c r="F92" s="10"/>
      <c r="G92" s="16"/>
      <c r="H92" s="10"/>
      <c r="I92" s="12"/>
      <c r="J92" s="15"/>
      <c r="K92" s="9">
        <v>60</v>
      </c>
      <c r="L92" s="9">
        <v>60</v>
      </c>
    </row>
    <row r="93" spans="1:12">
      <c r="A93">
        <v>1987</v>
      </c>
      <c r="B93" s="14">
        <v>60</v>
      </c>
      <c r="C93" s="14">
        <v>60</v>
      </c>
      <c r="D93" s="14">
        <v>60</v>
      </c>
      <c r="E93" s="11" t="s">
        <v>55</v>
      </c>
      <c r="F93" s="10"/>
      <c r="G93" s="16"/>
      <c r="H93" s="10"/>
      <c r="I93" s="12"/>
      <c r="J93" s="15"/>
      <c r="K93" s="9">
        <v>60</v>
      </c>
      <c r="L93" s="9">
        <v>60</v>
      </c>
    </row>
    <row r="94" spans="1:12">
      <c r="A94">
        <v>1988</v>
      </c>
      <c r="B94" s="14">
        <v>40</v>
      </c>
      <c r="C94" s="14">
        <v>40</v>
      </c>
      <c r="D94" s="14">
        <v>40</v>
      </c>
      <c r="E94" s="11" t="s">
        <v>55</v>
      </c>
      <c r="F94" s="10"/>
      <c r="G94" s="16"/>
      <c r="H94" s="10"/>
      <c r="I94" s="12"/>
      <c r="J94" s="15"/>
      <c r="K94" s="9">
        <v>40</v>
      </c>
      <c r="L94" s="9">
        <v>40</v>
      </c>
    </row>
    <row r="95" spans="1:12">
      <c r="A95">
        <v>1989</v>
      </c>
      <c r="B95" s="14">
        <v>40</v>
      </c>
      <c r="C95" s="14">
        <v>40</v>
      </c>
      <c r="D95" s="14">
        <v>40</v>
      </c>
      <c r="E95" s="11" t="s">
        <v>55</v>
      </c>
      <c r="F95" s="10"/>
      <c r="G95" s="16"/>
      <c r="H95" s="10"/>
      <c r="I95" s="12"/>
      <c r="J95" s="15"/>
      <c r="K95" s="9">
        <v>40</v>
      </c>
      <c r="L95" s="9">
        <v>40</v>
      </c>
    </row>
    <row r="96" spans="1:12">
      <c r="A96">
        <v>1990</v>
      </c>
      <c r="B96" s="14">
        <v>40</v>
      </c>
      <c r="C96" s="14">
        <v>40</v>
      </c>
      <c r="D96" s="14">
        <v>40</v>
      </c>
      <c r="E96" s="11" t="s">
        <v>55</v>
      </c>
      <c r="F96" s="10"/>
      <c r="G96" s="16"/>
      <c r="H96" s="10"/>
      <c r="I96" s="12"/>
      <c r="J96" s="15"/>
      <c r="K96" s="9">
        <v>40</v>
      </c>
      <c r="L96" s="9">
        <v>40</v>
      </c>
    </row>
    <row r="97" spans="1:12">
      <c r="A97">
        <v>1991</v>
      </c>
      <c r="B97" s="14">
        <v>40</v>
      </c>
      <c r="C97" s="14">
        <v>40</v>
      </c>
      <c r="D97" s="14">
        <v>40</v>
      </c>
      <c r="E97" s="11" t="s">
        <v>55</v>
      </c>
      <c r="F97" s="10"/>
      <c r="G97" s="16"/>
      <c r="H97" s="10"/>
      <c r="I97" s="12"/>
      <c r="J97" s="15"/>
      <c r="K97" s="9">
        <v>40</v>
      </c>
      <c r="L97" s="9">
        <v>40</v>
      </c>
    </row>
    <row r="98" spans="1:12">
      <c r="A98">
        <v>1992</v>
      </c>
      <c r="B98" s="14">
        <v>40</v>
      </c>
      <c r="C98" s="14">
        <v>40</v>
      </c>
      <c r="D98" s="14">
        <v>40</v>
      </c>
      <c r="E98" s="11" t="s">
        <v>55</v>
      </c>
      <c r="F98" s="10"/>
      <c r="G98" s="16"/>
      <c r="H98" s="10"/>
      <c r="I98" s="12"/>
      <c r="J98" s="15"/>
      <c r="K98" s="9">
        <v>40</v>
      </c>
      <c r="L98" s="9">
        <v>40</v>
      </c>
    </row>
    <row r="99" spans="1:12">
      <c r="A99">
        <v>1993</v>
      </c>
      <c r="B99" s="14">
        <v>40</v>
      </c>
      <c r="C99" s="14">
        <v>40</v>
      </c>
      <c r="D99" s="14">
        <v>40</v>
      </c>
      <c r="E99" s="11" t="s">
        <v>55</v>
      </c>
      <c r="F99" s="10"/>
      <c r="G99" s="16"/>
      <c r="H99" s="10"/>
      <c r="I99" s="12"/>
      <c r="J99" s="15"/>
      <c r="K99" s="9">
        <v>40</v>
      </c>
      <c r="L99" s="9">
        <v>40</v>
      </c>
    </row>
    <row r="100" spans="1:12">
      <c r="A100">
        <v>1994</v>
      </c>
      <c r="B100" s="14">
        <v>40</v>
      </c>
      <c r="C100" s="14">
        <v>40</v>
      </c>
      <c r="D100" s="14">
        <v>40</v>
      </c>
      <c r="E100" s="11" t="s">
        <v>55</v>
      </c>
      <c r="F100" s="10"/>
      <c r="G100" s="16"/>
      <c r="H100" s="10"/>
      <c r="I100" s="12"/>
      <c r="J100" s="15"/>
      <c r="K100" s="9">
        <v>40</v>
      </c>
      <c r="L100" s="9">
        <v>40</v>
      </c>
    </row>
    <row r="101" spans="1:12">
      <c r="A101">
        <v>1995</v>
      </c>
      <c r="B101" s="14">
        <v>40</v>
      </c>
      <c r="C101" s="14">
        <v>40</v>
      </c>
      <c r="D101" s="14">
        <v>40</v>
      </c>
      <c r="E101" s="11" t="s">
        <v>55</v>
      </c>
      <c r="F101" s="10"/>
      <c r="G101" s="16"/>
      <c r="H101" s="10"/>
      <c r="I101" s="12"/>
      <c r="J101" s="15"/>
      <c r="K101" s="9">
        <v>40</v>
      </c>
      <c r="L101" s="9">
        <v>40</v>
      </c>
    </row>
    <row r="102" spans="1:12">
      <c r="A102">
        <v>1996</v>
      </c>
      <c r="B102" s="14">
        <v>40</v>
      </c>
      <c r="C102" s="14">
        <v>40</v>
      </c>
      <c r="D102" s="14">
        <v>40</v>
      </c>
      <c r="E102" s="11" t="s">
        <v>55</v>
      </c>
      <c r="F102" s="10"/>
      <c r="G102" s="16"/>
      <c r="H102" s="10"/>
      <c r="I102" s="12"/>
      <c r="J102" s="15"/>
      <c r="K102" s="9">
        <v>40</v>
      </c>
      <c r="L102" s="9">
        <v>40</v>
      </c>
    </row>
    <row r="103" spans="1:12">
      <c r="A103">
        <v>1997</v>
      </c>
      <c r="B103" s="14">
        <v>40</v>
      </c>
      <c r="C103" s="14">
        <v>40</v>
      </c>
      <c r="D103" s="14">
        <v>40</v>
      </c>
      <c r="E103" s="11" t="s">
        <v>55</v>
      </c>
      <c r="F103" s="10"/>
      <c r="G103" s="16"/>
      <c r="H103" s="10"/>
      <c r="I103" s="12"/>
      <c r="J103" s="15"/>
      <c r="K103" s="9">
        <v>40</v>
      </c>
      <c r="L103" s="9">
        <v>40</v>
      </c>
    </row>
    <row r="104" spans="1:12">
      <c r="A104">
        <v>1998</v>
      </c>
      <c r="B104" s="14">
        <v>40</v>
      </c>
      <c r="C104" s="14">
        <v>40</v>
      </c>
      <c r="D104" s="14">
        <v>40</v>
      </c>
      <c r="E104" s="11" t="s">
        <v>55</v>
      </c>
      <c r="F104" s="10"/>
      <c r="G104" s="16"/>
      <c r="H104" s="10"/>
      <c r="I104" s="12"/>
      <c r="J104" s="15"/>
      <c r="K104" s="9">
        <v>40</v>
      </c>
      <c r="L104" s="9">
        <v>40</v>
      </c>
    </row>
    <row r="105" spans="1:12">
      <c r="A105">
        <v>1999</v>
      </c>
      <c r="B105" s="14">
        <v>40</v>
      </c>
      <c r="C105" s="14">
        <v>40</v>
      </c>
      <c r="D105" s="14">
        <v>40</v>
      </c>
      <c r="E105" s="11" t="s">
        <v>55</v>
      </c>
      <c r="F105" s="10"/>
      <c r="G105" s="16"/>
      <c r="H105" s="10"/>
      <c r="I105" s="12"/>
      <c r="J105" s="15"/>
      <c r="K105" s="9">
        <v>40</v>
      </c>
      <c r="L105" s="9">
        <v>40</v>
      </c>
    </row>
    <row r="106" spans="1:12">
      <c r="A106">
        <v>2000</v>
      </c>
      <c r="B106" s="14">
        <v>40</v>
      </c>
      <c r="C106" s="14">
        <v>40</v>
      </c>
      <c r="D106" s="14">
        <v>40</v>
      </c>
      <c r="E106" s="11" t="s">
        <v>55</v>
      </c>
      <c r="F106" s="10"/>
      <c r="G106" s="16"/>
      <c r="H106" s="10"/>
      <c r="I106" s="12"/>
      <c r="J106" s="15"/>
      <c r="K106" s="9">
        <v>40</v>
      </c>
      <c r="L106" s="9">
        <v>40</v>
      </c>
    </row>
    <row r="107" spans="1:12">
      <c r="A107">
        <v>2001</v>
      </c>
      <c r="B107" s="14">
        <v>40</v>
      </c>
      <c r="C107" s="14">
        <v>40</v>
      </c>
      <c r="D107" s="14">
        <v>40</v>
      </c>
      <c r="E107" s="11" t="s">
        <v>80</v>
      </c>
      <c r="F107" s="10"/>
      <c r="G107" s="16"/>
      <c r="H107" s="10"/>
      <c r="I107" s="12"/>
      <c r="J107" s="15"/>
      <c r="K107" s="9">
        <v>40</v>
      </c>
      <c r="L107" s="9">
        <v>40</v>
      </c>
    </row>
    <row r="108" spans="1:12">
      <c r="A108">
        <v>2002</v>
      </c>
      <c r="B108" s="14">
        <v>40</v>
      </c>
      <c r="C108" s="14">
        <v>40</v>
      </c>
      <c r="D108" s="14">
        <v>40</v>
      </c>
      <c r="E108" s="11" t="s">
        <v>55</v>
      </c>
      <c r="F108" s="10"/>
      <c r="G108" s="16"/>
      <c r="H108" s="10"/>
      <c r="I108" s="12"/>
      <c r="J108" s="15"/>
      <c r="K108" s="9">
        <v>40</v>
      </c>
      <c r="L108" s="9">
        <v>40</v>
      </c>
    </row>
    <row r="109" spans="1:12">
      <c r="A109">
        <v>2003</v>
      </c>
      <c r="B109" s="14">
        <v>40</v>
      </c>
      <c r="C109" s="14">
        <v>40</v>
      </c>
      <c r="D109" s="14">
        <v>40</v>
      </c>
      <c r="E109" s="11" t="s">
        <v>55</v>
      </c>
      <c r="F109" s="10"/>
      <c r="G109" s="16"/>
      <c r="H109" s="10"/>
      <c r="I109" s="12"/>
      <c r="J109" s="15"/>
      <c r="K109" s="9">
        <v>40</v>
      </c>
      <c r="L109" s="9">
        <v>40</v>
      </c>
    </row>
    <row r="110" spans="1:12">
      <c r="A110">
        <v>2004</v>
      </c>
      <c r="B110" s="14">
        <v>40</v>
      </c>
      <c r="C110" s="14">
        <v>40</v>
      </c>
      <c r="D110" s="14">
        <v>40</v>
      </c>
      <c r="E110" s="11" t="s">
        <v>55</v>
      </c>
      <c r="F110" s="10"/>
      <c r="G110" s="16"/>
      <c r="H110" s="10"/>
      <c r="I110" s="12"/>
      <c r="J110" s="15"/>
      <c r="K110" s="9"/>
      <c r="L110" s="9"/>
    </row>
    <row r="111" spans="1:12">
      <c r="A111">
        <v>2005</v>
      </c>
      <c r="B111" s="14">
        <v>40</v>
      </c>
      <c r="C111" s="14">
        <v>40</v>
      </c>
      <c r="D111" s="14">
        <v>40</v>
      </c>
      <c r="E111" s="11" t="s">
        <v>55</v>
      </c>
      <c r="F111" s="10"/>
      <c r="G111" s="16"/>
      <c r="H111" s="10"/>
      <c r="I111" s="12"/>
      <c r="J111" s="15"/>
      <c r="K111" s="9"/>
      <c r="L111" s="9"/>
    </row>
    <row r="112" spans="1:12">
      <c r="A112">
        <v>2006</v>
      </c>
      <c r="B112" s="14">
        <v>40</v>
      </c>
      <c r="C112" s="14">
        <v>40</v>
      </c>
      <c r="D112" s="14">
        <v>40</v>
      </c>
      <c r="E112" s="11" t="s">
        <v>55</v>
      </c>
      <c r="F112" s="10"/>
      <c r="G112" s="16"/>
      <c r="H112" s="10"/>
      <c r="I112" s="12"/>
      <c r="J112" s="15"/>
      <c r="K112" s="9"/>
      <c r="L112" s="9"/>
    </row>
    <row r="113" spans="1:12">
      <c r="A113">
        <v>2007</v>
      </c>
      <c r="B113" s="14">
        <v>40</v>
      </c>
      <c r="C113" s="14">
        <v>40</v>
      </c>
      <c r="D113" s="14">
        <v>40</v>
      </c>
      <c r="E113" s="11" t="s">
        <v>55</v>
      </c>
      <c r="F113" s="10"/>
      <c r="G113" s="16"/>
      <c r="H113" s="10"/>
      <c r="I113" s="12"/>
      <c r="J113" s="15"/>
      <c r="K113" s="9"/>
      <c r="L113" s="9"/>
    </row>
    <row r="114" spans="1:12">
      <c r="A114">
        <v>2008</v>
      </c>
      <c r="B114" s="14">
        <v>40</v>
      </c>
      <c r="C114" s="14">
        <v>40</v>
      </c>
      <c r="D114" s="14">
        <v>40</v>
      </c>
      <c r="E114" s="11" t="s">
        <v>55</v>
      </c>
      <c r="F114" s="10"/>
      <c r="G114" s="16"/>
      <c r="H114" s="10"/>
      <c r="I114" s="12"/>
      <c r="J114" s="15"/>
      <c r="K114" s="9"/>
      <c r="L114" s="9"/>
    </row>
    <row r="115" spans="1:12">
      <c r="A115">
        <v>2009</v>
      </c>
      <c r="B115" s="14">
        <v>40</v>
      </c>
      <c r="C115" s="14">
        <v>40</v>
      </c>
      <c r="D115" s="14">
        <v>40</v>
      </c>
      <c r="E115" s="11" t="s">
        <v>55</v>
      </c>
      <c r="F115" s="10"/>
      <c r="G115" s="16"/>
      <c r="H115" s="10"/>
      <c r="I115" s="12" t="s">
        <v>57</v>
      </c>
      <c r="J115" s="15"/>
      <c r="K115" s="9"/>
      <c r="L115" s="9"/>
    </row>
    <row r="116" spans="1:12">
      <c r="A116">
        <v>2010</v>
      </c>
      <c r="B116" s="14">
        <v>50</v>
      </c>
      <c r="C116" s="14">
        <v>50</v>
      </c>
      <c r="D116" s="14">
        <v>50</v>
      </c>
      <c r="E116" s="11" t="s">
        <v>55</v>
      </c>
      <c r="F116" s="10"/>
      <c r="G116" s="16"/>
      <c r="H116" s="10"/>
      <c r="I116" s="12" t="s">
        <v>55</v>
      </c>
      <c r="J116" s="15"/>
      <c r="K116" s="9"/>
      <c r="L116" s="9"/>
    </row>
    <row r="117" spans="1:12">
      <c r="A117">
        <v>2011</v>
      </c>
      <c r="B117" s="14">
        <v>50</v>
      </c>
      <c r="C117" s="14">
        <v>50</v>
      </c>
      <c r="D117" s="14">
        <v>50</v>
      </c>
      <c r="E117" s="11" t="s">
        <v>55</v>
      </c>
      <c r="F117" s="10"/>
      <c r="G117" s="16"/>
      <c r="H117" s="10"/>
      <c r="I117" s="12" t="s">
        <v>55</v>
      </c>
      <c r="J117" s="15"/>
      <c r="K117" s="9"/>
      <c r="L117" s="9"/>
    </row>
  </sheetData>
  <phoneticPr fontId="2"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G131"/>
  <sheetViews>
    <sheetView workbookViewId="0">
      <selection activeCell="G14" sqref="G14"/>
    </sheetView>
  </sheetViews>
  <sheetFormatPr defaultColWidth="10.85546875" defaultRowHeight="12.75"/>
  <cols>
    <col min="6" max="6" width="50.85546875" customWidth="1"/>
  </cols>
  <sheetData>
    <row r="1" spans="1:7">
      <c r="A1" s="34" t="s">
        <v>1</v>
      </c>
    </row>
    <row r="3" spans="1:7">
      <c r="A3" t="s">
        <v>2</v>
      </c>
    </row>
    <row r="4" spans="1:7">
      <c r="A4" s="13" t="s">
        <v>3</v>
      </c>
    </row>
    <row r="5" spans="1:7">
      <c r="A5" s="33" t="s">
        <v>4</v>
      </c>
    </row>
    <row r="6" spans="1:7">
      <c r="A6" s="33" t="s">
        <v>0</v>
      </c>
    </row>
    <row r="7" spans="1:7">
      <c r="A7" t="s">
        <v>22</v>
      </c>
      <c r="B7" s="21"/>
      <c r="C7" s="33" t="s">
        <v>5</v>
      </c>
    </row>
    <row r="8" spans="1:7">
      <c r="A8" t="s">
        <v>23</v>
      </c>
      <c r="B8" s="33" t="s">
        <v>6</v>
      </c>
    </row>
    <row r="9" spans="1:7">
      <c r="A9" t="s">
        <v>24</v>
      </c>
      <c r="B9" s="33" t="s">
        <v>7</v>
      </c>
    </row>
    <row r="10" spans="1:7">
      <c r="A10" s="13" t="s">
        <v>25</v>
      </c>
      <c r="B10" s="13" t="s">
        <v>8</v>
      </c>
    </row>
    <row r="13" spans="1:7" ht="25.5">
      <c r="A13" s="6"/>
      <c r="B13" s="22" t="s">
        <v>9</v>
      </c>
      <c r="C13" s="7" t="s">
        <v>10</v>
      </c>
      <c r="D13" s="7" t="s">
        <v>26</v>
      </c>
      <c r="E13" s="7" t="s">
        <v>11</v>
      </c>
      <c r="F13" s="35" t="s">
        <v>43</v>
      </c>
      <c r="G13" s="37" t="s">
        <v>0</v>
      </c>
    </row>
    <row r="14" spans="1:7">
      <c r="A14">
        <v>1894</v>
      </c>
      <c r="B14" s="9">
        <v>8</v>
      </c>
      <c r="C14" s="9">
        <v>8</v>
      </c>
      <c r="D14" s="10"/>
      <c r="E14" s="10"/>
      <c r="F14" s="11" t="s">
        <v>27</v>
      </c>
      <c r="G14" s="12"/>
    </row>
    <row r="15" spans="1:7">
      <c r="A15">
        <v>1895</v>
      </c>
      <c r="B15" s="9">
        <v>8</v>
      </c>
      <c r="C15" s="9">
        <v>8</v>
      </c>
      <c r="D15" s="10"/>
      <c r="E15" s="10"/>
      <c r="F15" s="23" t="s">
        <v>55</v>
      </c>
      <c r="G15" s="12"/>
    </row>
    <row r="16" spans="1:7">
      <c r="A16">
        <v>1896</v>
      </c>
      <c r="B16" s="9">
        <v>8</v>
      </c>
      <c r="C16" s="9">
        <v>8</v>
      </c>
      <c r="D16" s="10"/>
      <c r="E16" s="10"/>
      <c r="F16" s="23" t="s">
        <v>55</v>
      </c>
      <c r="G16" s="12"/>
    </row>
    <row r="17" spans="1:7">
      <c r="A17">
        <v>1897</v>
      </c>
      <c r="B17" s="9">
        <v>8</v>
      </c>
      <c r="C17" s="9">
        <v>8</v>
      </c>
      <c r="D17" s="10"/>
      <c r="E17" s="10"/>
      <c r="F17" s="23" t="s">
        <v>55</v>
      </c>
      <c r="G17" s="12"/>
    </row>
    <row r="18" spans="1:7">
      <c r="A18">
        <v>1898</v>
      </c>
      <c r="B18" s="9">
        <v>8</v>
      </c>
      <c r="C18" s="9">
        <v>8</v>
      </c>
      <c r="D18" s="10"/>
      <c r="E18" s="10"/>
      <c r="F18" s="23" t="s">
        <v>55</v>
      </c>
      <c r="G18" s="12"/>
    </row>
    <row r="19" spans="1:7">
      <c r="A19">
        <v>1899</v>
      </c>
      <c r="B19" s="9">
        <v>8</v>
      </c>
      <c r="C19" s="9">
        <v>8</v>
      </c>
      <c r="D19" s="10"/>
      <c r="E19" s="10"/>
      <c r="F19" s="23" t="s">
        <v>55</v>
      </c>
      <c r="G19" s="12"/>
    </row>
    <row r="20" spans="1:7">
      <c r="A20">
        <v>1900</v>
      </c>
      <c r="B20" s="9">
        <v>8</v>
      </c>
      <c r="C20" s="9">
        <v>8</v>
      </c>
      <c r="D20" s="10"/>
      <c r="E20" s="10"/>
      <c r="F20" s="23" t="s">
        <v>55</v>
      </c>
      <c r="G20" s="12"/>
    </row>
    <row r="21" spans="1:7">
      <c r="A21">
        <v>1901</v>
      </c>
      <c r="B21" s="9">
        <v>8</v>
      </c>
      <c r="C21" s="9">
        <v>8</v>
      </c>
      <c r="D21" s="10"/>
      <c r="E21" s="10"/>
      <c r="F21" s="23" t="s">
        <v>55</v>
      </c>
      <c r="G21" s="12"/>
    </row>
    <row r="22" spans="1:7">
      <c r="A22">
        <v>1902</v>
      </c>
      <c r="B22" s="9">
        <v>8</v>
      </c>
      <c r="C22" s="9">
        <v>8</v>
      </c>
      <c r="D22" s="10"/>
      <c r="E22" s="10"/>
      <c r="F22" s="23" t="s">
        <v>55</v>
      </c>
      <c r="G22" s="12"/>
    </row>
    <row r="23" spans="1:7">
      <c r="A23">
        <v>1903</v>
      </c>
      <c r="B23" s="9">
        <v>8</v>
      </c>
      <c r="C23" s="9">
        <v>8</v>
      </c>
      <c r="D23" s="10"/>
      <c r="E23" s="10"/>
      <c r="F23" s="23" t="s">
        <v>55</v>
      </c>
      <c r="G23" s="12"/>
    </row>
    <row r="24" spans="1:7">
      <c r="A24">
        <v>1904</v>
      </c>
      <c r="B24" s="9">
        <v>8</v>
      </c>
      <c r="C24" s="9">
        <v>8</v>
      </c>
      <c r="D24" s="10"/>
      <c r="E24" s="10"/>
      <c r="F24" s="23" t="s">
        <v>55</v>
      </c>
      <c r="G24" s="12"/>
    </row>
    <row r="25" spans="1:7">
      <c r="A25">
        <v>1905</v>
      </c>
      <c r="B25" s="9">
        <v>8</v>
      </c>
      <c r="C25" s="9">
        <v>8</v>
      </c>
      <c r="D25" s="10"/>
      <c r="E25" s="10"/>
      <c r="F25" s="23" t="s">
        <v>55</v>
      </c>
      <c r="G25" s="12"/>
    </row>
    <row r="26" spans="1:7">
      <c r="A26">
        <v>1906</v>
      </c>
      <c r="B26" s="9">
        <v>8</v>
      </c>
      <c r="C26" s="9">
        <v>8</v>
      </c>
      <c r="D26" s="10"/>
      <c r="E26" s="10"/>
      <c r="F26" s="23" t="s">
        <v>55</v>
      </c>
      <c r="G26" s="12"/>
    </row>
    <row r="27" spans="1:7">
      <c r="A27">
        <v>1907</v>
      </c>
      <c r="B27" s="9">
        <v>15</v>
      </c>
      <c r="C27" s="9">
        <v>15</v>
      </c>
      <c r="D27" s="10"/>
      <c r="E27" s="10"/>
      <c r="F27" s="23" t="s">
        <v>55</v>
      </c>
      <c r="G27" s="12"/>
    </row>
    <row r="28" spans="1:7">
      <c r="A28">
        <v>1908</v>
      </c>
      <c r="B28" s="9">
        <v>15</v>
      </c>
      <c r="C28" s="9">
        <v>15</v>
      </c>
      <c r="D28" s="10"/>
      <c r="E28" s="10"/>
      <c r="F28" s="23" t="s">
        <v>55</v>
      </c>
      <c r="G28" s="12"/>
    </row>
    <row r="29" spans="1:7">
      <c r="A29">
        <v>1909</v>
      </c>
      <c r="B29" s="9">
        <v>15</v>
      </c>
      <c r="C29" s="9">
        <v>15</v>
      </c>
      <c r="D29" s="10"/>
      <c r="E29" s="10"/>
      <c r="F29" s="23" t="s">
        <v>55</v>
      </c>
    </row>
    <row r="30" spans="1:7">
      <c r="A30">
        <v>1910</v>
      </c>
      <c r="B30" s="9">
        <v>15</v>
      </c>
      <c r="C30" s="9">
        <v>15</v>
      </c>
      <c r="D30" s="10"/>
      <c r="E30" s="10"/>
      <c r="F30" s="23" t="s">
        <v>55</v>
      </c>
    </row>
    <row r="31" spans="1:7">
      <c r="A31">
        <v>1911</v>
      </c>
      <c r="B31" s="9">
        <v>15</v>
      </c>
      <c r="C31" s="9">
        <v>15</v>
      </c>
      <c r="D31" s="10"/>
      <c r="E31" s="10"/>
      <c r="F31" s="23" t="s">
        <v>55</v>
      </c>
    </row>
    <row r="32" spans="1:7">
      <c r="A32">
        <v>1912</v>
      </c>
      <c r="B32" s="9">
        <v>15</v>
      </c>
      <c r="C32" s="9">
        <v>15</v>
      </c>
      <c r="D32" s="10"/>
      <c r="E32" s="10"/>
      <c r="F32" s="23" t="s">
        <v>55</v>
      </c>
    </row>
    <row r="33" spans="1:6">
      <c r="A33">
        <v>1913</v>
      </c>
      <c r="B33" s="9">
        <v>15</v>
      </c>
      <c r="C33" s="9">
        <v>15</v>
      </c>
      <c r="D33" s="10"/>
      <c r="E33" s="10"/>
      <c r="F33" s="23" t="s">
        <v>55</v>
      </c>
    </row>
    <row r="34" spans="1:6">
      <c r="A34">
        <v>1914</v>
      </c>
      <c r="B34" s="9">
        <v>20</v>
      </c>
      <c r="C34" s="9">
        <v>20</v>
      </c>
      <c r="D34" s="10"/>
      <c r="E34" s="10"/>
      <c r="F34" s="11" t="s">
        <v>28</v>
      </c>
    </row>
    <row r="35" spans="1:6">
      <c r="A35">
        <v>1915</v>
      </c>
      <c r="B35" s="9">
        <v>20</v>
      </c>
      <c r="C35" s="9">
        <v>20</v>
      </c>
      <c r="D35" s="10"/>
      <c r="E35" s="10"/>
      <c r="F35" s="23" t="s">
        <v>55</v>
      </c>
    </row>
    <row r="36" spans="1:6">
      <c r="A36">
        <v>1916</v>
      </c>
      <c r="B36" s="9">
        <v>20</v>
      </c>
      <c r="C36" s="9">
        <v>20</v>
      </c>
      <c r="D36" s="10"/>
      <c r="E36" s="10"/>
      <c r="F36" s="23" t="s">
        <v>55</v>
      </c>
    </row>
    <row r="37" spans="1:6">
      <c r="A37">
        <v>1917</v>
      </c>
      <c r="B37" s="9">
        <v>20</v>
      </c>
      <c r="C37" s="9">
        <v>20</v>
      </c>
      <c r="D37" s="10"/>
      <c r="E37" s="10"/>
      <c r="F37" s="23" t="s">
        <v>55</v>
      </c>
    </row>
    <row r="38" spans="1:6">
      <c r="A38">
        <v>1918</v>
      </c>
      <c r="B38" s="9">
        <v>20</v>
      </c>
      <c r="C38" s="9">
        <v>20</v>
      </c>
      <c r="D38" s="10"/>
      <c r="E38" s="10"/>
      <c r="F38" s="23" t="s">
        <v>55</v>
      </c>
    </row>
    <row r="39" spans="1:6">
      <c r="A39">
        <v>1919</v>
      </c>
      <c r="B39" s="9">
        <v>40</v>
      </c>
      <c r="C39" s="9">
        <v>40</v>
      </c>
      <c r="D39" s="10"/>
      <c r="E39" s="10"/>
      <c r="F39" s="23" t="s">
        <v>55</v>
      </c>
    </row>
    <row r="40" spans="1:6">
      <c r="A40">
        <v>1920</v>
      </c>
      <c r="B40" s="9">
        <v>40</v>
      </c>
      <c r="C40" s="9">
        <v>40</v>
      </c>
      <c r="D40" s="10"/>
      <c r="E40" s="10"/>
      <c r="F40" s="23" t="s">
        <v>55</v>
      </c>
    </row>
    <row r="41" spans="1:6">
      <c r="A41">
        <v>1921</v>
      </c>
      <c r="B41" s="9">
        <v>40</v>
      </c>
      <c r="C41" s="9">
        <v>40</v>
      </c>
      <c r="D41" s="10"/>
      <c r="E41" s="10"/>
      <c r="F41" s="23" t="s">
        <v>55</v>
      </c>
    </row>
    <row r="42" spans="1:6">
      <c r="A42">
        <v>1922</v>
      </c>
      <c r="B42" s="9">
        <v>40</v>
      </c>
      <c r="C42" s="9">
        <v>40</v>
      </c>
      <c r="D42" s="10"/>
      <c r="E42" s="10"/>
      <c r="F42" s="23" t="s">
        <v>55</v>
      </c>
    </row>
    <row r="43" spans="1:6">
      <c r="A43">
        <v>1923</v>
      </c>
      <c r="B43" s="9">
        <v>40</v>
      </c>
      <c r="C43" s="9">
        <v>40</v>
      </c>
      <c r="D43" s="10"/>
      <c r="E43" s="10"/>
      <c r="F43" s="23" t="s">
        <v>55</v>
      </c>
    </row>
    <row r="44" spans="1:6">
      <c r="A44">
        <v>1924</v>
      </c>
      <c r="B44" s="9">
        <v>40</v>
      </c>
      <c r="C44" s="9">
        <v>40</v>
      </c>
      <c r="D44" s="10"/>
      <c r="E44" s="10"/>
      <c r="F44" s="23" t="s">
        <v>55</v>
      </c>
    </row>
    <row r="45" spans="1:6">
      <c r="A45">
        <v>1925</v>
      </c>
      <c r="B45" s="9">
        <v>40</v>
      </c>
      <c r="C45" s="9">
        <v>40</v>
      </c>
      <c r="D45" s="10"/>
      <c r="E45" s="10"/>
      <c r="F45" s="23" t="s">
        <v>55</v>
      </c>
    </row>
    <row r="46" spans="1:6">
      <c r="A46">
        <v>1926</v>
      </c>
      <c r="B46" s="9">
        <v>40</v>
      </c>
      <c r="C46" s="9">
        <v>40</v>
      </c>
      <c r="D46" s="10"/>
      <c r="E46" s="10"/>
      <c r="F46" s="23" t="s">
        <v>55</v>
      </c>
    </row>
    <row r="47" spans="1:6">
      <c r="A47">
        <v>1927</v>
      </c>
      <c r="B47" s="9">
        <v>40</v>
      </c>
      <c r="C47" s="9">
        <v>40</v>
      </c>
      <c r="D47" s="10"/>
      <c r="E47" s="10"/>
      <c r="F47" s="23" t="s">
        <v>55</v>
      </c>
    </row>
    <row r="48" spans="1:6">
      <c r="A48">
        <v>1928</v>
      </c>
      <c r="B48" s="9">
        <v>40</v>
      </c>
      <c r="C48" s="9">
        <v>40</v>
      </c>
      <c r="D48" s="10"/>
      <c r="E48" s="10"/>
      <c r="F48" s="23" t="s">
        <v>55</v>
      </c>
    </row>
    <row r="49" spans="1:6">
      <c r="A49">
        <v>1929</v>
      </c>
      <c r="B49" s="9">
        <v>40</v>
      </c>
      <c r="C49" s="9">
        <v>40</v>
      </c>
      <c r="D49" s="10"/>
      <c r="E49" s="10"/>
      <c r="F49" s="23" t="s">
        <v>55</v>
      </c>
    </row>
    <row r="50" spans="1:6">
      <c r="A50">
        <v>1930</v>
      </c>
      <c r="B50" s="9">
        <v>50</v>
      </c>
      <c r="C50" s="9">
        <v>50</v>
      </c>
      <c r="D50" s="10"/>
      <c r="E50" s="10"/>
      <c r="F50" s="23" t="s">
        <v>55</v>
      </c>
    </row>
    <row r="51" spans="1:6">
      <c r="A51">
        <v>1931</v>
      </c>
      <c r="B51" s="9">
        <v>50</v>
      </c>
      <c r="C51" s="9">
        <v>50</v>
      </c>
      <c r="D51" s="10"/>
      <c r="E51" s="10"/>
      <c r="F51" s="23" t="s">
        <v>55</v>
      </c>
    </row>
    <row r="52" spans="1:6">
      <c r="A52">
        <v>1932</v>
      </c>
      <c r="B52" s="9">
        <v>50</v>
      </c>
      <c r="C52" s="9">
        <v>50</v>
      </c>
      <c r="D52" s="10"/>
      <c r="E52" s="10"/>
      <c r="F52" s="23" t="s">
        <v>55</v>
      </c>
    </row>
    <row r="53" spans="1:6">
      <c r="A53">
        <v>1933</v>
      </c>
      <c r="B53" s="9">
        <v>50</v>
      </c>
      <c r="C53" s="9">
        <v>50</v>
      </c>
      <c r="D53" s="10"/>
      <c r="E53" s="10"/>
      <c r="F53" s="23" t="s">
        <v>55</v>
      </c>
    </row>
    <row r="54" spans="1:6">
      <c r="A54">
        <v>1934</v>
      </c>
      <c r="B54" s="9">
        <v>50</v>
      </c>
      <c r="C54" s="9">
        <v>50</v>
      </c>
      <c r="D54" s="10"/>
      <c r="E54" s="10"/>
      <c r="F54" s="23" t="s">
        <v>55</v>
      </c>
    </row>
    <row r="55" spans="1:6">
      <c r="A55">
        <v>1935</v>
      </c>
      <c r="B55" s="9">
        <v>50</v>
      </c>
      <c r="C55" s="9">
        <v>50</v>
      </c>
      <c r="D55" s="10"/>
      <c r="E55" s="10"/>
      <c r="F55" s="23" t="s">
        <v>55</v>
      </c>
    </row>
    <row r="56" spans="1:6">
      <c r="A56">
        <v>1936</v>
      </c>
      <c r="B56" s="9">
        <v>50</v>
      </c>
      <c r="C56" s="9">
        <v>50</v>
      </c>
      <c r="D56" s="10"/>
      <c r="E56" s="10"/>
      <c r="F56" s="23" t="s">
        <v>55</v>
      </c>
    </row>
    <row r="57" spans="1:6">
      <c r="A57">
        <v>1937</v>
      </c>
      <c r="B57" s="9">
        <v>50</v>
      </c>
      <c r="C57" s="9">
        <v>50</v>
      </c>
      <c r="D57" s="10"/>
      <c r="E57" s="10"/>
      <c r="F57" s="23" t="s">
        <v>55</v>
      </c>
    </row>
    <row r="58" spans="1:6">
      <c r="A58">
        <v>1938</v>
      </c>
      <c r="B58" s="9">
        <v>50</v>
      </c>
      <c r="C58" s="9">
        <v>50</v>
      </c>
      <c r="D58" s="10"/>
      <c r="E58" s="10"/>
      <c r="F58" s="23" t="s">
        <v>55</v>
      </c>
    </row>
    <row r="59" spans="1:6">
      <c r="A59">
        <v>1939</v>
      </c>
      <c r="B59" s="9">
        <v>55</v>
      </c>
      <c r="C59" s="9">
        <v>55</v>
      </c>
      <c r="D59" s="10"/>
      <c r="E59" s="10"/>
      <c r="F59" s="23" t="s">
        <v>55</v>
      </c>
    </row>
    <row r="60" spans="1:6">
      <c r="A60">
        <v>1940</v>
      </c>
      <c r="B60" s="9">
        <v>65</v>
      </c>
      <c r="C60" s="9">
        <v>65</v>
      </c>
      <c r="D60" s="10"/>
      <c r="E60" s="10"/>
      <c r="F60" s="11" t="s">
        <v>29</v>
      </c>
    </row>
    <row r="61" spans="1:6">
      <c r="A61">
        <v>1941</v>
      </c>
      <c r="B61" s="9">
        <v>65</v>
      </c>
      <c r="C61" s="9">
        <v>65</v>
      </c>
      <c r="D61" s="10"/>
      <c r="E61" s="10"/>
      <c r="F61" s="23" t="s">
        <v>55</v>
      </c>
    </row>
    <row r="62" spans="1:6">
      <c r="A62">
        <v>1942</v>
      </c>
      <c r="B62" s="9">
        <v>65</v>
      </c>
      <c r="C62" s="9">
        <v>65</v>
      </c>
      <c r="D62" s="10"/>
      <c r="E62" s="10"/>
      <c r="F62" s="23" t="s">
        <v>55</v>
      </c>
    </row>
    <row r="63" spans="1:6">
      <c r="A63">
        <v>1943</v>
      </c>
      <c r="B63" s="9">
        <v>65</v>
      </c>
      <c r="C63" s="9">
        <v>65</v>
      </c>
      <c r="D63" s="10"/>
      <c r="E63" s="10"/>
      <c r="F63" s="23" t="s">
        <v>55</v>
      </c>
    </row>
    <row r="64" spans="1:6">
      <c r="A64">
        <v>1944</v>
      </c>
      <c r="B64" s="9">
        <v>65</v>
      </c>
      <c r="C64" s="9">
        <v>65</v>
      </c>
      <c r="D64" s="10"/>
      <c r="E64" s="10"/>
      <c r="F64" s="23" t="s">
        <v>55</v>
      </c>
    </row>
    <row r="65" spans="1:7">
      <c r="A65">
        <v>1945</v>
      </c>
      <c r="B65" s="9">
        <v>65</v>
      </c>
      <c r="C65" s="9">
        <v>65</v>
      </c>
      <c r="D65" s="10"/>
      <c r="E65" s="10"/>
      <c r="F65" s="23" t="s">
        <v>55</v>
      </c>
    </row>
    <row r="66" spans="1:7">
      <c r="A66">
        <v>1946</v>
      </c>
      <c r="B66" s="9">
        <v>75</v>
      </c>
      <c r="C66" s="9">
        <v>75</v>
      </c>
      <c r="D66" s="10"/>
      <c r="E66" s="10"/>
      <c r="F66" s="9" t="s">
        <v>30</v>
      </c>
    </row>
    <row r="67" spans="1:7">
      <c r="A67">
        <v>1947</v>
      </c>
      <c r="B67" s="9">
        <v>75</v>
      </c>
      <c r="C67" s="9">
        <v>75</v>
      </c>
      <c r="D67" s="10"/>
      <c r="E67" s="10"/>
      <c r="F67" s="9" t="s">
        <v>55</v>
      </c>
    </row>
    <row r="68" spans="1:7">
      <c r="A68">
        <v>1948</v>
      </c>
      <c r="B68" s="9">
        <v>75</v>
      </c>
      <c r="C68" s="9">
        <v>75</v>
      </c>
      <c r="D68" s="10"/>
      <c r="E68" s="10"/>
      <c r="F68" s="9" t="s">
        <v>55</v>
      </c>
    </row>
    <row r="69" spans="1:7">
      <c r="A69">
        <v>1949</v>
      </c>
      <c r="B69" s="9">
        <v>80</v>
      </c>
      <c r="C69" s="9">
        <v>80</v>
      </c>
      <c r="D69" s="10"/>
      <c r="E69" s="10"/>
      <c r="F69" s="9" t="s">
        <v>55</v>
      </c>
    </row>
    <row r="70" spans="1:7">
      <c r="A70">
        <v>1950</v>
      </c>
      <c r="B70" s="9">
        <v>80</v>
      </c>
      <c r="C70" s="9">
        <v>80</v>
      </c>
      <c r="D70" s="10"/>
      <c r="E70" s="10"/>
      <c r="F70" s="9" t="s">
        <v>55</v>
      </c>
    </row>
    <row r="71" spans="1:7">
      <c r="A71">
        <v>1951</v>
      </c>
      <c r="B71" s="9">
        <v>80</v>
      </c>
      <c r="C71" s="9">
        <v>80</v>
      </c>
      <c r="D71" s="10"/>
      <c r="E71" s="10"/>
      <c r="F71" s="9" t="s">
        <v>55</v>
      </c>
    </row>
    <row r="72" spans="1:7">
      <c r="A72">
        <v>1952</v>
      </c>
      <c r="B72" s="9">
        <v>80</v>
      </c>
      <c r="C72" s="9">
        <v>80</v>
      </c>
      <c r="D72" s="10"/>
      <c r="E72" s="10"/>
      <c r="F72" s="9" t="s">
        <v>55</v>
      </c>
    </row>
    <row r="73" spans="1:7">
      <c r="A73">
        <v>1953</v>
      </c>
      <c r="B73" s="9">
        <v>80</v>
      </c>
      <c r="C73" s="9">
        <v>80</v>
      </c>
      <c r="D73" s="10"/>
      <c r="E73" s="10"/>
      <c r="F73" s="9" t="s">
        <v>55</v>
      </c>
    </row>
    <row r="74" spans="1:7">
      <c r="A74">
        <v>1954</v>
      </c>
      <c r="B74" s="9">
        <v>80</v>
      </c>
      <c r="C74" s="9">
        <v>80</v>
      </c>
      <c r="D74" s="10"/>
      <c r="E74" s="10"/>
      <c r="F74" s="9" t="s">
        <v>55</v>
      </c>
    </row>
    <row r="75" spans="1:7">
      <c r="A75">
        <v>1955</v>
      </c>
      <c r="B75" s="9">
        <v>80</v>
      </c>
      <c r="C75" s="9">
        <v>80</v>
      </c>
      <c r="D75" s="10"/>
      <c r="E75" s="10"/>
      <c r="F75" s="9" t="s">
        <v>55</v>
      </c>
    </row>
    <row r="76" spans="1:7">
      <c r="A76">
        <v>1956</v>
      </c>
      <c r="B76" s="9">
        <v>80</v>
      </c>
      <c r="C76" s="9">
        <v>80</v>
      </c>
      <c r="D76" s="10"/>
      <c r="E76" s="10"/>
      <c r="F76" s="9" t="s">
        <v>55</v>
      </c>
    </row>
    <row r="77" spans="1:7">
      <c r="A77">
        <v>1957</v>
      </c>
      <c r="B77" s="9">
        <v>80</v>
      </c>
      <c r="C77" s="9">
        <v>80</v>
      </c>
      <c r="D77" s="10"/>
      <c r="E77" s="10"/>
      <c r="F77" s="9" t="s">
        <v>55</v>
      </c>
      <c r="G77" s="12"/>
    </row>
    <row r="78" spans="1:7">
      <c r="A78">
        <v>1958</v>
      </c>
      <c r="B78" s="9">
        <v>80</v>
      </c>
      <c r="C78" s="9">
        <v>80</v>
      </c>
      <c r="D78" s="10"/>
      <c r="E78" s="10"/>
      <c r="F78" s="9" t="s">
        <v>55</v>
      </c>
      <c r="G78" s="12"/>
    </row>
    <row r="79" spans="1:7">
      <c r="A79">
        <v>1959</v>
      </c>
      <c r="B79" s="9">
        <v>80</v>
      </c>
      <c r="C79" s="9">
        <v>80</v>
      </c>
      <c r="D79" s="10"/>
      <c r="E79" s="10"/>
      <c r="F79" s="9" t="s">
        <v>55</v>
      </c>
      <c r="G79" s="12"/>
    </row>
    <row r="80" spans="1:7">
      <c r="A80">
        <v>1960</v>
      </c>
      <c r="B80" s="9">
        <v>80</v>
      </c>
      <c r="C80" s="9">
        <v>80</v>
      </c>
      <c r="D80" s="10"/>
      <c r="E80" s="10"/>
      <c r="F80" s="9" t="s">
        <v>55</v>
      </c>
      <c r="G80" s="12"/>
    </row>
    <row r="81" spans="1:7">
      <c r="A81">
        <v>1961</v>
      </c>
      <c r="B81" s="9">
        <v>80</v>
      </c>
      <c r="C81" s="9">
        <v>80</v>
      </c>
      <c r="D81" s="10"/>
      <c r="E81" s="10"/>
      <c r="F81" s="9" t="s">
        <v>55</v>
      </c>
      <c r="G81" s="12"/>
    </row>
    <row r="82" spans="1:7">
      <c r="A82">
        <v>1962</v>
      </c>
      <c r="B82" s="9">
        <v>80</v>
      </c>
      <c r="C82" s="9">
        <v>80</v>
      </c>
      <c r="D82" s="10"/>
      <c r="E82" s="10"/>
      <c r="F82" s="9" t="s">
        <v>55</v>
      </c>
      <c r="G82" s="12"/>
    </row>
    <row r="83" spans="1:7">
      <c r="A83">
        <v>1963</v>
      </c>
      <c r="B83" s="9">
        <v>80</v>
      </c>
      <c r="C83" s="9">
        <v>80</v>
      </c>
      <c r="D83" s="10"/>
      <c r="E83" s="10"/>
      <c r="F83" s="9" t="s">
        <v>55</v>
      </c>
      <c r="G83" s="12"/>
    </row>
    <row r="84" spans="1:7">
      <c r="A84">
        <v>1964</v>
      </c>
      <c r="B84" s="9">
        <v>80</v>
      </c>
      <c r="C84" s="9">
        <v>80</v>
      </c>
      <c r="D84" s="10"/>
      <c r="E84" s="10"/>
      <c r="F84" s="9" t="s">
        <v>55</v>
      </c>
      <c r="G84" s="12"/>
    </row>
    <row r="85" spans="1:7">
      <c r="A85">
        <v>1965</v>
      </c>
      <c r="B85" s="9">
        <v>80</v>
      </c>
      <c r="C85" s="9">
        <v>80</v>
      </c>
      <c r="D85" s="10"/>
      <c r="E85" s="10"/>
      <c r="F85" s="9" t="s">
        <v>55</v>
      </c>
      <c r="G85" s="12"/>
    </row>
    <row r="86" spans="1:7">
      <c r="A86">
        <v>1966</v>
      </c>
      <c r="B86" s="9">
        <v>80</v>
      </c>
      <c r="C86" s="9">
        <v>80</v>
      </c>
      <c r="D86" s="10"/>
      <c r="E86" s="10"/>
      <c r="F86" s="9" t="s">
        <v>55</v>
      </c>
      <c r="G86" s="12"/>
    </row>
    <row r="87" spans="1:7">
      <c r="A87">
        <v>1967</v>
      </c>
      <c r="B87" s="9">
        <v>80</v>
      </c>
      <c r="C87" s="9">
        <v>80</v>
      </c>
      <c r="D87" s="10"/>
      <c r="E87" s="10"/>
      <c r="F87" s="9" t="s">
        <v>55</v>
      </c>
      <c r="G87" s="12"/>
    </row>
    <row r="88" spans="1:7">
      <c r="A88">
        <v>1968</v>
      </c>
      <c r="B88" s="9">
        <v>80</v>
      </c>
      <c r="C88" s="9">
        <v>80</v>
      </c>
      <c r="D88" s="10"/>
      <c r="E88" s="10"/>
      <c r="F88" s="9" t="s">
        <v>55</v>
      </c>
      <c r="G88" s="12"/>
    </row>
    <row r="89" spans="1:7">
      <c r="A89">
        <v>1969</v>
      </c>
      <c r="B89" s="9">
        <v>85</v>
      </c>
      <c r="C89" s="9">
        <v>85</v>
      </c>
      <c r="D89" s="10"/>
      <c r="E89" s="10"/>
      <c r="F89" s="9" t="s">
        <v>55</v>
      </c>
      <c r="G89" s="12" t="s">
        <v>31</v>
      </c>
    </row>
    <row r="90" spans="1:7">
      <c r="A90">
        <v>1970</v>
      </c>
      <c r="B90" s="9">
        <v>85</v>
      </c>
      <c r="C90" s="9">
        <v>85</v>
      </c>
      <c r="D90" s="10"/>
      <c r="E90" s="10"/>
      <c r="F90" s="11" t="s">
        <v>56</v>
      </c>
      <c r="G90" s="12" t="s">
        <v>31</v>
      </c>
    </row>
    <row r="91" spans="1:7">
      <c r="A91">
        <v>1971</v>
      </c>
      <c r="B91" s="9">
        <v>85</v>
      </c>
      <c r="C91" s="9">
        <v>85</v>
      </c>
      <c r="D91" s="10"/>
      <c r="E91" s="10"/>
      <c r="F91" s="23" t="s">
        <v>55</v>
      </c>
      <c r="G91" s="12" t="s">
        <v>31</v>
      </c>
    </row>
    <row r="92" spans="1:7">
      <c r="A92">
        <v>1972</v>
      </c>
      <c r="B92" s="9">
        <v>75</v>
      </c>
      <c r="C92" s="9">
        <v>75</v>
      </c>
      <c r="D92" s="10"/>
      <c r="E92" s="10"/>
      <c r="F92" s="23" t="s">
        <v>55</v>
      </c>
      <c r="G92" s="12"/>
    </row>
    <row r="93" spans="1:7">
      <c r="A93">
        <v>1973</v>
      </c>
      <c r="B93" s="9">
        <v>75</v>
      </c>
      <c r="C93" s="9">
        <v>75</v>
      </c>
      <c r="D93" s="10"/>
      <c r="E93" s="10"/>
      <c r="F93" s="23" t="s">
        <v>55</v>
      </c>
    </row>
    <row r="94" spans="1:7">
      <c r="A94">
        <v>1974</v>
      </c>
      <c r="B94" s="9">
        <v>75</v>
      </c>
      <c r="C94" s="9">
        <v>75</v>
      </c>
      <c r="D94" s="10"/>
      <c r="E94" s="10"/>
      <c r="F94" s="23" t="s">
        <v>55</v>
      </c>
    </row>
    <row r="95" spans="1:7">
      <c r="A95">
        <v>1975</v>
      </c>
      <c r="B95" s="9">
        <v>75</v>
      </c>
      <c r="C95" s="10"/>
      <c r="D95" s="9">
        <v>75</v>
      </c>
      <c r="E95" s="10"/>
      <c r="F95" s="23" t="s">
        <v>32</v>
      </c>
    </row>
    <row r="96" spans="1:7">
      <c r="A96">
        <v>1976</v>
      </c>
      <c r="B96" s="9">
        <v>75</v>
      </c>
      <c r="C96" s="10"/>
      <c r="D96" s="9">
        <v>75</v>
      </c>
      <c r="E96" s="10"/>
      <c r="F96" s="23" t="s">
        <v>55</v>
      </c>
    </row>
    <row r="97" spans="1:6">
      <c r="A97">
        <v>1977</v>
      </c>
      <c r="B97" s="9">
        <v>75</v>
      </c>
      <c r="C97" s="10"/>
      <c r="D97" s="9">
        <v>75</v>
      </c>
      <c r="E97" s="10"/>
      <c r="F97" s="23" t="s">
        <v>55</v>
      </c>
    </row>
    <row r="98" spans="1:6">
      <c r="A98">
        <v>1978</v>
      </c>
      <c r="B98" s="9">
        <v>75</v>
      </c>
      <c r="C98" s="10"/>
      <c r="D98" s="9">
        <v>75</v>
      </c>
      <c r="E98" s="10"/>
      <c r="F98" s="23" t="s">
        <v>55</v>
      </c>
    </row>
    <row r="99" spans="1:6">
      <c r="A99">
        <v>1979</v>
      </c>
      <c r="B99" s="9">
        <v>75</v>
      </c>
      <c r="C99" s="10"/>
      <c r="D99" s="9">
        <v>75</v>
      </c>
      <c r="E99" s="10"/>
      <c r="F99" s="23" t="s">
        <v>55</v>
      </c>
    </row>
    <row r="100" spans="1:6">
      <c r="A100">
        <v>1980</v>
      </c>
      <c r="B100" s="9">
        <v>75</v>
      </c>
      <c r="C100" s="10"/>
      <c r="D100" s="9">
        <v>75</v>
      </c>
      <c r="E100" s="10"/>
      <c r="F100" s="23" t="s">
        <v>55</v>
      </c>
    </row>
    <row r="101" spans="1:6">
      <c r="A101">
        <v>1981</v>
      </c>
      <c r="B101" s="9">
        <v>75</v>
      </c>
      <c r="C101" s="10"/>
      <c r="D101" s="9">
        <v>75</v>
      </c>
      <c r="E101" s="10"/>
      <c r="F101" s="23" t="s">
        <v>55</v>
      </c>
    </row>
    <row r="102" spans="1:6">
      <c r="A102">
        <v>1982</v>
      </c>
      <c r="B102" s="9">
        <v>75</v>
      </c>
      <c r="C102" s="10"/>
      <c r="D102" s="9">
        <v>75</v>
      </c>
      <c r="E102" s="10"/>
      <c r="F102" s="23" t="s">
        <v>55</v>
      </c>
    </row>
    <row r="103" spans="1:6">
      <c r="A103">
        <v>1983</v>
      </c>
      <c r="B103" s="9">
        <v>75</v>
      </c>
      <c r="C103" s="10"/>
      <c r="D103" s="9">
        <v>75</v>
      </c>
      <c r="E103" s="10"/>
      <c r="F103" s="23" t="s">
        <v>55</v>
      </c>
    </row>
    <row r="104" spans="1:6">
      <c r="A104">
        <v>1984</v>
      </c>
      <c r="B104" s="9">
        <v>60</v>
      </c>
      <c r="C104" s="10"/>
      <c r="D104" s="9">
        <v>60</v>
      </c>
      <c r="E104" s="10"/>
      <c r="F104" s="23" t="s">
        <v>55</v>
      </c>
    </row>
    <row r="105" spans="1:6">
      <c r="A105">
        <v>1985</v>
      </c>
      <c r="B105" s="9">
        <v>60</v>
      </c>
      <c r="C105" s="10"/>
      <c r="D105" s="9">
        <v>60</v>
      </c>
      <c r="E105" s="10"/>
      <c r="F105" s="23" t="s">
        <v>55</v>
      </c>
    </row>
    <row r="106" spans="1:6">
      <c r="A106">
        <v>1986</v>
      </c>
      <c r="B106" s="9">
        <v>60</v>
      </c>
      <c r="C106" s="10"/>
      <c r="D106" s="10"/>
      <c r="E106" s="9">
        <v>60</v>
      </c>
      <c r="F106" s="23" t="s">
        <v>33</v>
      </c>
    </row>
    <row r="107" spans="1:6">
      <c r="A107">
        <v>1987</v>
      </c>
      <c r="B107" s="9">
        <v>60</v>
      </c>
      <c r="C107" s="10"/>
      <c r="D107" s="10"/>
      <c r="E107" s="9">
        <v>60</v>
      </c>
      <c r="F107" s="23" t="s">
        <v>55</v>
      </c>
    </row>
    <row r="108" spans="1:6">
      <c r="A108">
        <v>1988</v>
      </c>
      <c r="B108" s="9">
        <v>40</v>
      </c>
      <c r="C108" s="10"/>
      <c r="D108" s="10"/>
      <c r="E108" s="9">
        <v>40</v>
      </c>
      <c r="F108" s="23" t="s">
        <v>55</v>
      </c>
    </row>
    <row r="109" spans="1:6">
      <c r="A109">
        <v>1989</v>
      </c>
      <c r="B109" s="9">
        <v>40</v>
      </c>
      <c r="C109" s="10"/>
      <c r="D109" s="10"/>
      <c r="E109" s="9">
        <v>40</v>
      </c>
      <c r="F109" s="23" t="s">
        <v>55</v>
      </c>
    </row>
    <row r="110" spans="1:6">
      <c r="A110">
        <v>1990</v>
      </c>
      <c r="B110" s="9">
        <v>40</v>
      </c>
      <c r="C110" s="10"/>
      <c r="D110" s="10"/>
      <c r="E110" s="9">
        <v>40</v>
      </c>
      <c r="F110" s="23" t="s">
        <v>55</v>
      </c>
    </row>
    <row r="111" spans="1:6">
      <c r="A111">
        <v>1991</v>
      </c>
      <c r="B111" s="9">
        <v>40</v>
      </c>
      <c r="C111" s="10"/>
      <c r="D111" s="10"/>
      <c r="E111" s="9">
        <v>40</v>
      </c>
      <c r="F111" s="23" t="s">
        <v>55</v>
      </c>
    </row>
    <row r="112" spans="1:6">
      <c r="A112">
        <v>1992</v>
      </c>
      <c r="B112" s="9">
        <v>40</v>
      </c>
      <c r="C112" s="10"/>
      <c r="D112" s="10"/>
      <c r="E112" s="9">
        <v>40</v>
      </c>
      <c r="F112" s="23" t="s">
        <v>55</v>
      </c>
    </row>
    <row r="113" spans="1:6">
      <c r="A113">
        <v>1993</v>
      </c>
      <c r="B113" s="9">
        <v>40</v>
      </c>
      <c r="C113" s="10"/>
      <c r="D113" s="10"/>
      <c r="E113" s="9">
        <v>40</v>
      </c>
      <c r="F113" s="23" t="s">
        <v>55</v>
      </c>
    </row>
    <row r="114" spans="1:6">
      <c r="A114">
        <v>1994</v>
      </c>
      <c r="B114" s="9">
        <v>40</v>
      </c>
      <c r="C114" s="10"/>
      <c r="D114" s="10"/>
      <c r="E114" s="9">
        <v>40</v>
      </c>
      <c r="F114" s="23" t="s">
        <v>55</v>
      </c>
    </row>
    <row r="115" spans="1:6">
      <c r="A115">
        <v>1995</v>
      </c>
      <c r="B115" s="9">
        <v>40</v>
      </c>
      <c r="C115" s="10"/>
      <c r="D115" s="10"/>
      <c r="E115" s="9">
        <v>40</v>
      </c>
      <c r="F115" s="23" t="s">
        <v>55</v>
      </c>
    </row>
    <row r="116" spans="1:6">
      <c r="A116">
        <v>1996</v>
      </c>
      <c r="B116" s="9">
        <v>40</v>
      </c>
      <c r="C116" s="10"/>
      <c r="D116" s="10"/>
      <c r="E116" s="9">
        <v>40</v>
      </c>
      <c r="F116" s="23" t="s">
        <v>55</v>
      </c>
    </row>
    <row r="117" spans="1:6">
      <c r="A117">
        <v>1997</v>
      </c>
      <c r="B117" s="9">
        <v>40</v>
      </c>
      <c r="C117" s="10"/>
      <c r="D117" s="10"/>
      <c r="E117" s="9">
        <v>40</v>
      </c>
      <c r="F117" s="23" t="s">
        <v>55</v>
      </c>
    </row>
    <row r="118" spans="1:6">
      <c r="A118">
        <v>1998</v>
      </c>
      <c r="B118" s="9">
        <v>40</v>
      </c>
      <c r="C118" s="10"/>
      <c r="D118" s="10"/>
      <c r="E118" s="9">
        <v>40</v>
      </c>
      <c r="F118" s="23" t="s">
        <v>55</v>
      </c>
    </row>
    <row r="119" spans="1:6">
      <c r="A119">
        <v>1999</v>
      </c>
      <c r="B119" s="9">
        <v>40</v>
      </c>
      <c r="C119" s="10"/>
      <c r="D119" s="10"/>
      <c r="E119" s="9">
        <v>40</v>
      </c>
      <c r="F119" s="23" t="s">
        <v>55</v>
      </c>
    </row>
    <row r="120" spans="1:6">
      <c r="A120">
        <v>2000</v>
      </c>
      <c r="B120" s="9">
        <v>40</v>
      </c>
      <c r="C120" s="10"/>
      <c r="D120" s="10"/>
      <c r="E120" s="9">
        <v>40</v>
      </c>
      <c r="F120" s="23" t="s">
        <v>55</v>
      </c>
    </row>
    <row r="121" spans="1:6">
      <c r="A121">
        <v>2001</v>
      </c>
      <c r="B121" s="9">
        <v>40</v>
      </c>
      <c r="C121" s="10"/>
      <c r="D121" s="10"/>
      <c r="E121" s="9">
        <v>40</v>
      </c>
      <c r="F121" s="23" t="s">
        <v>32</v>
      </c>
    </row>
    <row r="122" spans="1:6">
      <c r="A122">
        <v>2002</v>
      </c>
      <c r="B122" s="9">
        <v>40</v>
      </c>
      <c r="C122" s="10"/>
      <c r="D122" s="10"/>
      <c r="E122" s="9">
        <v>40</v>
      </c>
      <c r="F122" s="23" t="s">
        <v>55</v>
      </c>
    </row>
    <row r="123" spans="1:6">
      <c r="A123">
        <v>2003</v>
      </c>
      <c r="B123" s="9">
        <v>40</v>
      </c>
      <c r="C123" s="10"/>
      <c r="D123" s="10"/>
      <c r="E123" s="9">
        <v>40</v>
      </c>
      <c r="F123" s="23" t="s">
        <v>55</v>
      </c>
    </row>
    <row r="124" spans="1:6">
      <c r="A124">
        <v>2004</v>
      </c>
      <c r="B124" s="9">
        <v>40</v>
      </c>
      <c r="C124" s="10"/>
      <c r="D124" s="10"/>
      <c r="E124" s="9">
        <v>40</v>
      </c>
      <c r="F124" s="23" t="s">
        <v>55</v>
      </c>
    </row>
    <row r="125" spans="1:6">
      <c r="A125">
        <v>2005</v>
      </c>
      <c r="B125" s="9">
        <v>40</v>
      </c>
      <c r="C125" s="10"/>
      <c r="D125" s="10"/>
      <c r="E125" s="9">
        <v>40</v>
      </c>
      <c r="F125" s="23" t="s">
        <v>55</v>
      </c>
    </row>
    <row r="126" spans="1:6">
      <c r="A126">
        <v>2006</v>
      </c>
      <c r="B126" s="9">
        <v>40</v>
      </c>
      <c r="C126" s="10"/>
      <c r="D126" s="10"/>
      <c r="E126" s="9">
        <v>40</v>
      </c>
      <c r="F126" s="23" t="s">
        <v>55</v>
      </c>
    </row>
    <row r="127" spans="1:6">
      <c r="A127">
        <v>2007</v>
      </c>
      <c r="B127" s="9">
        <v>40</v>
      </c>
      <c r="C127" s="10"/>
      <c r="D127" s="10"/>
      <c r="E127" s="9">
        <v>40</v>
      </c>
      <c r="F127" s="23" t="s">
        <v>55</v>
      </c>
    </row>
    <row r="128" spans="1:6">
      <c r="A128">
        <v>2008</v>
      </c>
      <c r="B128" s="9">
        <v>40</v>
      </c>
      <c r="C128" s="10"/>
      <c r="D128" s="10"/>
      <c r="E128" s="9">
        <v>40</v>
      </c>
      <c r="F128" s="23" t="s">
        <v>55</v>
      </c>
    </row>
    <row r="129" spans="1:6">
      <c r="A129">
        <v>2009</v>
      </c>
      <c r="B129" s="9">
        <v>40</v>
      </c>
      <c r="C129" s="10"/>
      <c r="D129" s="10"/>
      <c r="E129" s="9">
        <v>40</v>
      </c>
      <c r="F129" s="23" t="s">
        <v>55</v>
      </c>
    </row>
    <row r="130" spans="1:6">
      <c r="A130">
        <v>2010</v>
      </c>
      <c r="B130" s="9">
        <v>40</v>
      </c>
      <c r="C130" s="10"/>
      <c r="D130" s="10"/>
      <c r="E130" s="9">
        <v>40</v>
      </c>
      <c r="F130" s="23" t="s">
        <v>55</v>
      </c>
    </row>
    <row r="131" spans="1:6">
      <c r="A131">
        <v>2011</v>
      </c>
      <c r="B131" s="9">
        <v>40</v>
      </c>
      <c r="C131" s="10"/>
      <c r="D131" s="10"/>
      <c r="E131" s="9">
        <v>40</v>
      </c>
      <c r="F131" s="23" t="s">
        <v>55</v>
      </c>
    </row>
  </sheetData>
  <phoneticPr fontId="2" type="noConversion"/>
  <pageMargins left="0.78740157499999996" right="0.78740157499999996" top="0.984251969" bottom="0.984251969" header="0.4921259845" footer="0.492125984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ワークシート</vt:lpstr>
      </vt:variant>
      <vt:variant>
        <vt:i4>4</vt:i4>
      </vt:variant>
      <vt:variant>
        <vt:lpstr>グラフ</vt:lpstr>
      </vt:variant>
      <vt:variant>
        <vt:i4>3</vt:i4>
      </vt:variant>
      <vt:variant>
        <vt:lpstr>名前付き一覧</vt:lpstr>
      </vt:variant>
      <vt:variant>
        <vt:i4>1</vt:i4>
      </vt:variant>
    </vt:vector>
  </HeadingPairs>
  <TitlesOfParts>
    <vt:vector size="8" baseType="lpstr">
      <vt:lpstr>TS14.1</vt:lpstr>
      <vt:lpstr>TS14.2</vt:lpstr>
      <vt:lpstr>DetailsTS14.1UK</vt:lpstr>
      <vt:lpstr>DetailsTS14.2UK</vt:lpstr>
      <vt:lpstr>F14.1</vt:lpstr>
      <vt:lpstr>F14.2</vt:lpstr>
      <vt:lpstr>FS14.1</vt:lpstr>
      <vt:lpstr>'TS14.1'!Print_Area</vt:lpstr>
    </vt:vector>
  </TitlesOfParts>
  <Company>pse-cnrs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h-yamagata</cp:lastModifiedBy>
  <cp:lastPrinted>2014-11-06T06:50:07Z</cp:lastPrinted>
  <dcterms:created xsi:type="dcterms:W3CDTF">2009-06-26T15:27:40Z</dcterms:created>
  <dcterms:modified xsi:type="dcterms:W3CDTF">2014-11-06T06:50:17Z</dcterms:modified>
</cp:coreProperties>
</file>